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97HTJJPOM2FUZL5\Desktop\2019级航海技术人才培养方案（20190619终稿）\"/>
    </mc:Choice>
  </mc:AlternateContent>
  <bookViews>
    <workbookView xWindow="0" yWindow="0" windowWidth="19140" windowHeight="8177"/>
  </bookViews>
  <sheets>
    <sheet name="表五课程设置与进程-1" sheetId="1" r:id="rId1"/>
    <sheet name="表五课程设置与进程-2" sheetId="2" r:id="rId2"/>
    <sheet name="表五 课程设置与进程-3" sheetId="3" r:id="rId3"/>
    <sheet name="教学进程" sheetId="9" r:id="rId4"/>
    <sheet name="表一学时比例" sheetId="12" r:id="rId5"/>
    <sheet name="表二学期学分" sheetId="13" r:id="rId6"/>
    <sheet name="表六集中实践" sheetId="5" r:id="rId7"/>
    <sheet name="表三专业基本技能" sheetId="10" r:id="rId8"/>
    <sheet name="表四专业核心能力" sheetId="11" r:id="rId9"/>
  </sheets>
  <calcPr calcId="152511"/>
</workbook>
</file>

<file path=xl/calcChain.xml><?xml version="1.0" encoding="utf-8"?>
<calcChain xmlns="http://schemas.openxmlformats.org/spreadsheetml/2006/main">
  <c r="G23" i="5" l="1"/>
  <c r="J7" i="13"/>
  <c r="I7" i="13"/>
  <c r="G7" i="13"/>
  <c r="F7" i="13"/>
  <c r="G5" i="13"/>
  <c r="F5" i="13"/>
  <c r="E5" i="13"/>
  <c r="K11" i="13" l="1"/>
  <c r="F11" i="13"/>
  <c r="I11" i="13"/>
  <c r="K5" i="13"/>
  <c r="I9" i="13"/>
  <c r="O32" i="2"/>
  <c r="N32" i="2"/>
  <c r="H7" i="13" l="1"/>
  <c r="E7" i="13"/>
  <c r="I6" i="13"/>
  <c r="H6" i="13"/>
  <c r="G6" i="13"/>
  <c r="F6" i="13"/>
  <c r="H7" i="12"/>
  <c r="G7" i="12"/>
  <c r="N21" i="2"/>
  <c r="O21" i="2"/>
  <c r="P21" i="2"/>
  <c r="Q21" i="2"/>
  <c r="R21" i="2"/>
  <c r="S21" i="2"/>
  <c r="M21" i="2"/>
  <c r="L21" i="2"/>
  <c r="K21" i="2"/>
  <c r="J21" i="2"/>
  <c r="I21" i="2"/>
  <c r="H6" i="12" s="1"/>
  <c r="H21" i="2"/>
  <c r="G6" i="12" s="1"/>
  <c r="R31" i="3"/>
  <c r="M31" i="3"/>
  <c r="K10" i="13"/>
  <c r="K14" i="13" s="1"/>
  <c r="G10" i="13"/>
  <c r="I10" i="13"/>
  <c r="I5" i="13"/>
  <c r="H9" i="13"/>
  <c r="J9" i="13"/>
  <c r="Q11" i="5"/>
  <c r="Q12" i="5"/>
  <c r="Q13" i="5"/>
  <c r="Q10" i="5"/>
  <c r="Q8" i="5"/>
  <c r="Q9" i="5"/>
  <c r="Q14" i="5"/>
  <c r="Q32" i="2"/>
  <c r="H5" i="13"/>
  <c r="R32" i="2"/>
  <c r="R38" i="2"/>
  <c r="H10" i="3"/>
  <c r="I10" i="3"/>
  <c r="J10" i="3"/>
  <c r="K10" i="3"/>
  <c r="L10" i="3"/>
  <c r="M10" i="3"/>
  <c r="N10" i="3"/>
  <c r="O10" i="3"/>
  <c r="P10" i="3"/>
  <c r="Q10" i="3"/>
  <c r="R10" i="3"/>
  <c r="S10" i="3"/>
  <c r="H16" i="3"/>
  <c r="I16" i="3"/>
  <c r="J16" i="3"/>
  <c r="K16" i="3"/>
  <c r="L16" i="3"/>
  <c r="M16" i="3"/>
  <c r="N16" i="3"/>
  <c r="O16" i="3"/>
  <c r="P16" i="3"/>
  <c r="Q16" i="3"/>
  <c r="R16" i="3"/>
  <c r="S16" i="3"/>
  <c r="H24" i="3"/>
  <c r="I24" i="3"/>
  <c r="J24" i="3"/>
  <c r="K24" i="3"/>
  <c r="L24" i="3"/>
  <c r="M24" i="3"/>
  <c r="N24" i="3"/>
  <c r="O24" i="3"/>
  <c r="P24" i="3"/>
  <c r="Q24" i="3"/>
  <c r="R24" i="3"/>
  <c r="S24" i="3"/>
  <c r="J10" i="13"/>
  <c r="O34" i="3"/>
  <c r="N34" i="3"/>
  <c r="Z12" i="9"/>
  <c r="D13" i="13"/>
  <c r="M13" i="13" s="1"/>
  <c r="N23" i="5"/>
  <c r="H5" i="12"/>
  <c r="H11" i="12"/>
  <c r="Q15" i="5"/>
  <c r="Q16" i="5"/>
  <c r="Q17" i="5"/>
  <c r="Q20" i="5"/>
  <c r="Q21" i="5"/>
  <c r="Q22" i="5"/>
  <c r="Q5" i="5"/>
  <c r="K31" i="3"/>
  <c r="K34" i="3" s="1"/>
  <c r="L14" i="13"/>
  <c r="D12" i="13"/>
  <c r="J11" i="13"/>
  <c r="G11" i="12"/>
  <c r="I31" i="3"/>
  <c r="H10" i="12" s="1"/>
  <c r="J31" i="3"/>
  <c r="J34" i="3" s="1"/>
  <c r="H31" i="3"/>
  <c r="H34" i="3" s="1"/>
  <c r="G5" i="12"/>
  <c r="H32" i="2"/>
  <c r="H21" i="1"/>
  <c r="G4" i="12" s="1"/>
  <c r="K21" i="1"/>
  <c r="K27" i="1" s="1"/>
  <c r="P32" i="2"/>
  <c r="J21" i="1"/>
  <c r="J27" i="1" s="1"/>
  <c r="Q22" i="9"/>
  <c r="O23" i="5"/>
  <c r="H23" i="5"/>
  <c r="I23" i="5"/>
  <c r="J23" i="5"/>
  <c r="M23" i="5"/>
  <c r="I38" i="2"/>
  <c r="J38" i="2"/>
  <c r="K38" i="2"/>
  <c r="L38" i="2"/>
  <c r="M38" i="2"/>
  <c r="N38" i="2"/>
  <c r="O38" i="2"/>
  <c r="P38" i="2"/>
  <c r="Q38" i="2"/>
  <c r="S38" i="2"/>
  <c r="H38" i="2"/>
  <c r="I32" i="2"/>
  <c r="H8" i="12" s="1"/>
  <c r="J32" i="2"/>
  <c r="K32" i="2"/>
  <c r="L32" i="2"/>
  <c r="M32" i="2"/>
  <c r="S32" i="2"/>
  <c r="I21" i="1"/>
  <c r="H4" i="12" s="1"/>
  <c r="L21" i="1"/>
  <c r="L27" i="1" s="1"/>
  <c r="M21" i="1"/>
  <c r="M27" i="1" s="1"/>
  <c r="N21" i="1"/>
  <c r="N27" i="1" s="1"/>
  <c r="O21" i="1"/>
  <c r="O27" i="1" s="1"/>
  <c r="P21" i="1"/>
  <c r="P27" i="1" s="1"/>
  <c r="Q21" i="1"/>
  <c r="Q27" i="1" s="1"/>
  <c r="R21" i="1"/>
  <c r="R27" i="1" s="1"/>
  <c r="S21" i="1"/>
  <c r="S27" i="1" s="1"/>
  <c r="Q23" i="5" l="1"/>
  <c r="E14" i="13"/>
  <c r="I34" i="3"/>
  <c r="D9" i="13"/>
  <c r="D6" i="13"/>
  <c r="D5" i="13"/>
  <c r="G9" i="12"/>
  <c r="G16" i="12" s="1"/>
  <c r="D10" i="13"/>
  <c r="D11" i="13"/>
  <c r="M11" i="13" s="1"/>
  <c r="G10" i="12"/>
  <c r="M25" i="3"/>
  <c r="M35" i="3" s="1"/>
  <c r="L25" i="3"/>
  <c r="L35" i="3" s="1"/>
  <c r="K25" i="3"/>
  <c r="K35" i="3" s="1"/>
  <c r="Q25" i="3"/>
  <c r="Q35" i="3" s="1"/>
  <c r="G14" i="13"/>
  <c r="D7" i="13"/>
  <c r="I14" i="13"/>
  <c r="O25" i="3"/>
  <c r="O35" i="3" s="1"/>
  <c r="H25" i="3"/>
  <c r="J14" i="13"/>
  <c r="J25" i="3"/>
  <c r="J35" i="3" s="1"/>
  <c r="D8" i="13"/>
  <c r="S25" i="3"/>
  <c r="S35" i="3" s="1"/>
  <c r="N25" i="3"/>
  <c r="N35" i="3" s="1"/>
  <c r="G8" i="12"/>
  <c r="I25" i="3"/>
  <c r="P25" i="3"/>
  <c r="P35" i="3" s="1"/>
  <c r="F14" i="13"/>
  <c r="R25" i="3"/>
  <c r="R35" i="3" s="1"/>
  <c r="H9" i="12"/>
  <c r="H12" i="12" s="1"/>
  <c r="C16" i="12" s="1"/>
  <c r="H14" i="13"/>
  <c r="H27" i="1"/>
  <c r="I27" i="1"/>
  <c r="I35" i="3" l="1"/>
  <c r="H35" i="3"/>
  <c r="J15" i="12"/>
  <c r="I16" i="12" s="1"/>
  <c r="G12" i="12"/>
  <c r="E16" i="12" s="1"/>
  <c r="M9" i="13"/>
  <c r="M5" i="13"/>
  <c r="F16" i="12"/>
  <c r="D14" i="13"/>
  <c r="M7" i="13"/>
  <c r="M15" i="13"/>
  <c r="I4" i="12" l="1"/>
  <c r="I10" i="12"/>
  <c r="H16" i="12"/>
  <c r="I13" i="12"/>
  <c r="I6" i="12"/>
  <c r="I8" i="12"/>
  <c r="M14" i="13"/>
  <c r="I12" i="12" l="1"/>
</calcChain>
</file>

<file path=xl/sharedStrings.xml><?xml version="1.0" encoding="utf-8"?>
<sst xmlns="http://schemas.openxmlformats.org/spreadsheetml/2006/main" count="823" uniqueCount="380">
  <si>
    <t>课程模块</t>
  </si>
  <si>
    <t>课程性质</t>
  </si>
  <si>
    <t>序号</t>
  </si>
  <si>
    <t>课程代码</t>
  </si>
  <si>
    <t>课程名称</t>
  </si>
  <si>
    <t>学期</t>
  </si>
  <si>
    <t>考核方式</t>
  </si>
  <si>
    <t>学分</t>
  </si>
  <si>
    <t>总学时</t>
  </si>
  <si>
    <t>学时分配</t>
  </si>
  <si>
    <t>各学期周学时</t>
  </si>
  <si>
    <t>开课学院</t>
  </si>
  <si>
    <t>备注</t>
  </si>
  <si>
    <t>理论</t>
  </si>
  <si>
    <t>实践</t>
  </si>
  <si>
    <t>通识教育课</t>
  </si>
  <si>
    <t>必修</t>
  </si>
  <si>
    <t>考查</t>
  </si>
  <si>
    <t>形势与政策</t>
  </si>
  <si>
    <t>考试</t>
  </si>
  <si>
    <t>大学计算机基础</t>
  </si>
  <si>
    <t>军事理论</t>
  </si>
  <si>
    <t>小计</t>
  </si>
  <si>
    <t>选修</t>
  </si>
  <si>
    <t>科学技术类</t>
  </si>
  <si>
    <t>文科类专业至少修读2学分</t>
  </si>
  <si>
    <t>人文社科类</t>
  </si>
  <si>
    <t>理工类专业至少修读2学分</t>
  </si>
  <si>
    <t>艺术类</t>
  </si>
  <si>
    <t>身心健康类</t>
  </si>
  <si>
    <t>至少修读1.5学分</t>
  </si>
  <si>
    <t>合计</t>
  </si>
  <si>
    <t>一</t>
  </si>
  <si>
    <t>二</t>
  </si>
  <si>
    <t>三</t>
  </si>
  <si>
    <t>四</t>
  </si>
  <si>
    <t>五</t>
  </si>
  <si>
    <t>六</t>
  </si>
  <si>
    <t>七</t>
  </si>
  <si>
    <t>八</t>
  </si>
  <si>
    <t>学科基础课</t>
  </si>
  <si>
    <t>专业课</t>
  </si>
  <si>
    <t>000040100</t>
  </si>
  <si>
    <t>000040300</t>
  </si>
  <si>
    <t>000040400</t>
  </si>
  <si>
    <t>000040200</t>
  </si>
  <si>
    <t>000040500</t>
  </si>
  <si>
    <t>000044500</t>
  </si>
  <si>
    <t>000040800</t>
  </si>
  <si>
    <t>000040810</t>
  </si>
  <si>
    <t>000040820</t>
  </si>
  <si>
    <t>000040830</t>
  </si>
  <si>
    <t>000040700</t>
  </si>
  <si>
    <t>000044100</t>
  </si>
  <si>
    <t>000044400</t>
  </si>
  <si>
    <t>000040900</t>
  </si>
  <si>
    <t>000041000</t>
  </si>
  <si>
    <t>总计（课堂教学）</t>
  </si>
  <si>
    <t>学分数</t>
  </si>
  <si>
    <t>学时数</t>
  </si>
  <si>
    <t>课堂教学课程</t>
  </si>
  <si>
    <t>必修课</t>
  </si>
  <si>
    <t>选修课</t>
  </si>
  <si>
    <t>集中实践教学合计</t>
  </si>
  <si>
    <t>按学期分配（周）</t>
  </si>
  <si>
    <t>一学年</t>
  </si>
  <si>
    <t>二学年</t>
  </si>
  <si>
    <t>三学年</t>
  </si>
  <si>
    <t>四学年</t>
  </si>
  <si>
    <t>集中实践环节</t>
  </si>
  <si>
    <t>军事训练</t>
  </si>
  <si>
    <t>毕业实习</t>
  </si>
  <si>
    <t>毕业设计（论文）</t>
  </si>
  <si>
    <t>表六： 集中实践环节安排表</t>
  </si>
  <si>
    <t>说明：表中设计了自动统计的公式与函数</t>
    <phoneticPr fontId="3" type="noConversion"/>
  </si>
  <si>
    <t>周序
学期</t>
  </si>
  <si>
    <t>理论教学周</t>
  </si>
  <si>
    <t>培训说明</t>
  </si>
  <si>
    <t>第一学年</t>
  </si>
  <si>
    <t>□</t>
  </si>
  <si>
    <t>——</t>
  </si>
  <si>
    <t>△</t>
  </si>
  <si>
    <t>◆</t>
  </si>
  <si>
    <t>Z01,Z07/08</t>
  </si>
  <si>
    <t>第二学年</t>
  </si>
  <si>
    <t>●</t>
  </si>
  <si>
    <t>第三学年</t>
  </si>
  <si>
    <t>第四学年</t>
  </si>
  <si>
    <t>★</t>
  </si>
  <si>
    <t>∥</t>
  </si>
  <si>
    <t>专业证书训练及考证辅导</t>
  </si>
  <si>
    <t>@</t>
  </si>
  <si>
    <r>
      <t xml:space="preserve">               “@”</t>
    </r>
    <r>
      <rPr>
        <sz val="10"/>
        <rFont val="宋体"/>
        <family val="3"/>
        <charset val="134"/>
      </rPr>
      <t>毕业论文、设计、毕业实习</t>
    </r>
    <r>
      <rPr>
        <sz val="10"/>
        <rFont val="Times New Roman"/>
        <family val="1"/>
      </rPr>
      <t xml:space="preserve">     “ </t>
    </r>
    <r>
      <rPr>
        <sz val="10"/>
        <rFont val="宋体"/>
        <family val="3"/>
        <charset val="134"/>
      </rPr>
      <t>△”考试</t>
    </r>
    <r>
      <rPr>
        <sz val="10"/>
        <rFont val="Times New Roman"/>
        <family val="1"/>
      </rPr>
      <t xml:space="preserve">      “</t>
    </r>
    <r>
      <rPr>
        <sz val="10"/>
        <rFont val="宋体"/>
        <family val="3"/>
        <charset val="134"/>
      </rPr>
      <t>◎”课程设计</t>
    </r>
    <r>
      <rPr>
        <sz val="10"/>
        <rFont val="Times New Roman"/>
        <family val="1"/>
      </rPr>
      <t xml:space="preserve">     “ </t>
    </r>
    <r>
      <rPr>
        <sz val="10"/>
        <rFont val="宋体"/>
        <family val="3"/>
        <charset val="134"/>
      </rPr>
      <t>★”大作业</t>
    </r>
    <r>
      <rPr>
        <sz val="10"/>
        <rFont val="Times New Roman"/>
        <family val="1"/>
      </rPr>
      <t xml:space="preserve">     “</t>
    </r>
    <r>
      <rPr>
        <sz val="10"/>
        <rFont val="宋体"/>
        <family val="3"/>
        <charset val="134"/>
      </rPr>
      <t>◆”大型实训</t>
    </r>
  </si>
  <si>
    <t>基本安全和技能培训（专业证书训练6周）</t>
  </si>
  <si>
    <t>周</t>
  </si>
  <si>
    <t>毕业实习与毕业论文</t>
  </si>
  <si>
    <t>基本安全培训</t>
  </si>
  <si>
    <t>保安意识培训和负有指定保安职责船员的培训</t>
  </si>
  <si>
    <t>精通艇筏和救助艇培训</t>
  </si>
  <si>
    <t>精通急救培训</t>
  </si>
  <si>
    <t>高级消防培训</t>
  </si>
  <si>
    <t>1周</t>
  </si>
  <si>
    <t>船舶操纵、避碰与驾驶台资源管理评估训练</t>
  </si>
  <si>
    <t>电子海图显示与信息系统评估训练</t>
  </si>
  <si>
    <t>水手工艺</t>
  </si>
  <si>
    <t>船舶电工及无线电技术基础</t>
  </si>
  <si>
    <t>轮机概论</t>
  </si>
  <si>
    <t>（1.5）</t>
    <phoneticPr fontId="3" type="noConversion"/>
  </si>
  <si>
    <t>周</t>
    <phoneticPr fontId="3" type="noConversion"/>
  </si>
  <si>
    <t>专业基本技能</t>
  </si>
  <si>
    <t>实践教学环节</t>
  </si>
  <si>
    <t>教学环节名称</t>
  </si>
  <si>
    <t>实践类型</t>
  </si>
  <si>
    <t>学时（周）</t>
  </si>
  <si>
    <t>考核形式</t>
  </si>
  <si>
    <t>熟悉和基本安全</t>
  </si>
  <si>
    <t>实训</t>
  </si>
  <si>
    <t>海事局评估</t>
  </si>
  <si>
    <t>高级消防</t>
  </si>
  <si>
    <t>精通艇筏和救助艇</t>
  </si>
  <si>
    <t>保安意识和负有指定保安职责</t>
  </si>
  <si>
    <t>航行实习</t>
  </si>
  <si>
    <t>上船</t>
  </si>
  <si>
    <r>
      <t>表三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family val="3"/>
        <charset val="134"/>
      </rPr>
      <t>培养专业基本技能的主要实践教学环节</t>
    </r>
    <phoneticPr fontId="3" type="noConversion"/>
  </si>
  <si>
    <t>专业核心应用能力</t>
  </si>
  <si>
    <t>实践教学环节及综合性课程</t>
  </si>
  <si>
    <t>货物积载与系固</t>
  </si>
  <si>
    <t>航海英语会话</t>
  </si>
  <si>
    <t>航海仪器正确使用</t>
  </si>
  <si>
    <t>雷达操作与应用</t>
  </si>
  <si>
    <t>船舶操纵、避碰与驾驶台资源管理</t>
  </si>
  <si>
    <t>电子海图显示与信息系统</t>
  </si>
  <si>
    <r>
      <t>表四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family val="3"/>
        <charset val="134"/>
      </rPr>
      <t>培养专业核心应用能力的主要实践教学环节及综合性课程</t>
    </r>
    <phoneticPr fontId="3" type="noConversion"/>
  </si>
  <si>
    <t>入学教育</t>
  </si>
  <si>
    <t>专业认识实习(航行实习)</t>
  </si>
  <si>
    <t>毕业教育</t>
  </si>
  <si>
    <t>000045100</t>
    <phoneticPr fontId="3" type="noConversion"/>
  </si>
  <si>
    <t>000045299</t>
    <phoneticPr fontId="3" type="noConversion"/>
  </si>
  <si>
    <t>000045599</t>
    <phoneticPr fontId="3" type="noConversion"/>
  </si>
  <si>
    <t>000045699</t>
    <phoneticPr fontId="3" type="noConversion"/>
  </si>
  <si>
    <r>
      <t xml:space="preserve">              “</t>
    </r>
    <r>
      <rPr>
        <sz val="10"/>
        <rFont val="宋体"/>
        <family val="3"/>
        <charset val="134"/>
      </rPr>
      <t>□”入学教育、毕业教育、军训</t>
    </r>
    <r>
      <rPr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  “</t>
    </r>
    <r>
      <rPr>
        <sz val="10"/>
        <rFont val="宋体"/>
        <family val="3"/>
        <charset val="134"/>
      </rPr>
      <t>∥”机动</t>
    </r>
    <phoneticPr fontId="3" type="noConversion"/>
  </si>
  <si>
    <t>说明：1）表中设计了自动统计的公式与函数</t>
    <phoneticPr fontId="3" type="noConversion"/>
  </si>
  <si>
    <t>课程模块</t>
    <phoneticPr fontId="3" type="noConversion"/>
  </si>
  <si>
    <t>△</t>
    <phoneticPr fontId="3" type="noConversion"/>
  </si>
  <si>
    <t>G</t>
    <phoneticPr fontId="3" type="noConversion"/>
  </si>
  <si>
    <t>——</t>
    <phoneticPr fontId="3" type="noConversion"/>
  </si>
  <si>
    <t>△</t>
    <phoneticPr fontId="3" type="noConversion"/>
  </si>
  <si>
    <t>课程类别</t>
  </si>
  <si>
    <t>占总学分比例</t>
  </si>
  <si>
    <t>通识教育课程</t>
  </si>
  <si>
    <t>学科基础课程</t>
  </si>
  <si>
    <t>专业课程</t>
  </si>
  <si>
    <t>创新创业教育课程</t>
  </si>
  <si>
    <t>课堂教学（含课内实验）合计</t>
  </si>
  <si>
    <t>统计</t>
  </si>
  <si>
    <t>总学分</t>
  </si>
  <si>
    <t>必修学分</t>
  </si>
  <si>
    <t>选修学分</t>
  </si>
  <si>
    <t>比例</t>
  </si>
  <si>
    <t>实践学时比例（含课内实践）</t>
  </si>
  <si>
    <t>课内实践学时</t>
    <phoneticPr fontId="3" type="noConversion"/>
  </si>
  <si>
    <t>最低毕业</t>
  </si>
  <si>
    <t>各学期最低学分</t>
  </si>
  <si>
    <t>集中实践教学</t>
  </si>
  <si>
    <t>累计</t>
  </si>
  <si>
    <t xml:space="preserve">     表二：各学期学分分配表</t>
    <phoneticPr fontId="3" type="noConversion"/>
  </si>
  <si>
    <t xml:space="preserve">     表一：课程体系及学时学分比例表</t>
    <phoneticPr fontId="3" type="noConversion"/>
  </si>
  <si>
    <t>●</t>
    <phoneticPr fontId="3" type="noConversion"/>
  </si>
  <si>
    <t>认识实习</t>
    <phoneticPr fontId="3" type="noConversion"/>
  </si>
  <si>
    <t>——</t>
    <phoneticPr fontId="3" type="noConversion"/>
  </si>
  <si>
    <t>备注</t>
    <phoneticPr fontId="3" type="noConversion"/>
  </si>
  <si>
    <t>考查</t>
    <phoneticPr fontId="3" type="noConversion"/>
  </si>
  <si>
    <t>精通急救训练Z05(30)</t>
    <phoneticPr fontId="3" type="noConversion"/>
  </si>
  <si>
    <t>注释：OCIMF和CDI指石油公司国际海事论坛和化学品分类协会</t>
    <phoneticPr fontId="3" type="noConversion"/>
  </si>
  <si>
    <t>上船必备</t>
    <phoneticPr fontId="3" type="noConversion"/>
  </si>
  <si>
    <t>GMDSS及仿真通信</t>
    <phoneticPr fontId="3" type="noConversion"/>
  </si>
  <si>
    <r>
      <t>符号说明：“——”理论教学</t>
    </r>
    <r>
      <rPr>
        <sz val="10"/>
        <rFont val="Times New Roman"/>
        <family val="1"/>
      </rPr>
      <t xml:space="preserve">        “=”</t>
    </r>
    <r>
      <rPr>
        <sz val="10"/>
        <rFont val="宋体"/>
        <family val="3"/>
        <charset val="134"/>
      </rPr>
      <t>假期</t>
    </r>
    <r>
      <rPr>
        <sz val="10"/>
        <rFont val="Times New Roman"/>
        <family val="1"/>
      </rPr>
      <t xml:space="preserve">       “</t>
    </r>
    <r>
      <rPr>
        <sz val="10"/>
        <rFont val="宋体"/>
        <family val="3"/>
        <charset val="134"/>
      </rPr>
      <t>●”生产、教学实习、</t>
    </r>
    <r>
      <rPr>
        <sz val="10"/>
        <rFont val="Times New Roman"/>
        <family val="1"/>
      </rPr>
      <t xml:space="preserve">        </t>
    </r>
    <r>
      <rPr>
        <sz val="10"/>
        <rFont val="Times New Roman"/>
        <family val="1"/>
      </rPr>
      <t xml:space="preserve"> </t>
    </r>
    <phoneticPr fontId="3" type="noConversion"/>
  </si>
  <si>
    <t>（28）</t>
    <phoneticPr fontId="3" type="noConversion"/>
  </si>
  <si>
    <t>∥</t>
    <phoneticPr fontId="3" type="noConversion"/>
  </si>
  <si>
    <t>5门课考证集中辅导（1周）</t>
    <phoneticPr fontId="3" type="noConversion"/>
  </si>
  <si>
    <t>GMDSS证书培训（5周）</t>
    <phoneticPr fontId="3" type="noConversion"/>
  </si>
  <si>
    <t>Z02Z04Z05</t>
    <phoneticPr fontId="3" type="noConversion"/>
  </si>
  <si>
    <t>认识实习</t>
  </si>
  <si>
    <t>基本安全训练Z01(76学时)</t>
    <phoneticPr fontId="3" type="noConversion"/>
  </si>
  <si>
    <t>保安意识培训和负有指定保安职责船员的训练Z07Z08(18)</t>
    <phoneticPr fontId="3" type="noConversion"/>
  </si>
  <si>
    <t>精通艇筏和救助艇训练Z02(28)</t>
    <phoneticPr fontId="3" type="noConversion"/>
  </si>
  <si>
    <t>高级消防训练Z04(36)</t>
    <phoneticPr fontId="3" type="noConversion"/>
  </si>
  <si>
    <t>GMDSS及仿真通信训练（182）</t>
    <phoneticPr fontId="3" type="noConversion"/>
  </si>
  <si>
    <t>2周</t>
    <phoneticPr fontId="3" type="noConversion"/>
  </si>
  <si>
    <t>⊙——含适任评估实操训练</t>
    <phoneticPr fontId="3" type="noConversion"/>
  </si>
  <si>
    <t>学时</t>
    <phoneticPr fontId="3" type="noConversion"/>
  </si>
  <si>
    <t>精通急救</t>
    <phoneticPr fontId="3" type="noConversion"/>
  </si>
  <si>
    <t>课程模块</t>
    <phoneticPr fontId="3" type="noConversion"/>
  </si>
  <si>
    <t>14周</t>
    <phoneticPr fontId="3" type="noConversion"/>
  </si>
  <si>
    <t>15周</t>
    <phoneticPr fontId="3" type="noConversion"/>
  </si>
  <si>
    <t>16周</t>
    <phoneticPr fontId="3" type="noConversion"/>
  </si>
  <si>
    <t>13周</t>
    <phoneticPr fontId="3" type="noConversion"/>
  </si>
  <si>
    <t>18周</t>
    <phoneticPr fontId="3" type="noConversion"/>
  </si>
  <si>
    <t>0周</t>
    <phoneticPr fontId="3" type="noConversion"/>
  </si>
  <si>
    <t>思想道德修养与法律基础</t>
    <phoneticPr fontId="3" type="noConversion"/>
  </si>
  <si>
    <t>马列</t>
    <phoneticPr fontId="3" type="noConversion"/>
  </si>
  <si>
    <t>1-7</t>
    <phoneticPr fontId="3" type="noConversion"/>
  </si>
  <si>
    <t>000043100</t>
    <phoneticPr fontId="3" type="noConversion"/>
  </si>
  <si>
    <t>大学英语I</t>
    <phoneticPr fontId="3" type="noConversion"/>
  </si>
  <si>
    <t>外语</t>
    <phoneticPr fontId="3" type="noConversion"/>
  </si>
  <si>
    <t>考查</t>
    <phoneticPr fontId="3" type="noConversion"/>
  </si>
  <si>
    <t>000043200</t>
    <phoneticPr fontId="3" type="noConversion"/>
  </si>
  <si>
    <t>大学英语II</t>
    <phoneticPr fontId="3" type="noConversion"/>
  </si>
  <si>
    <t>海运</t>
    <phoneticPr fontId="3" type="noConversion"/>
  </si>
  <si>
    <t>体育I</t>
    <phoneticPr fontId="3" type="noConversion"/>
  </si>
  <si>
    <t>公体</t>
    <phoneticPr fontId="3" type="noConversion"/>
  </si>
  <si>
    <t>体育II</t>
    <phoneticPr fontId="3" type="noConversion"/>
  </si>
  <si>
    <t>体育III</t>
    <phoneticPr fontId="3" type="noConversion"/>
  </si>
  <si>
    <t>体育IV</t>
    <phoneticPr fontId="3" type="noConversion"/>
  </si>
  <si>
    <t>信通</t>
    <phoneticPr fontId="3" type="noConversion"/>
  </si>
  <si>
    <t>应用文写作</t>
    <phoneticPr fontId="3" type="noConversion"/>
  </si>
  <si>
    <t>人文</t>
    <phoneticPr fontId="3" type="noConversion"/>
  </si>
  <si>
    <t>学工</t>
    <phoneticPr fontId="3" type="noConversion"/>
  </si>
  <si>
    <t>2-7</t>
    <phoneticPr fontId="3" type="noConversion"/>
  </si>
  <si>
    <t>见通识教育选修课程一览表</t>
    <phoneticPr fontId="3" type="noConversion"/>
  </si>
  <si>
    <t>非艺术类专业至少修读2学分</t>
    <phoneticPr fontId="3" type="noConversion"/>
  </si>
  <si>
    <t>毛泽东思想和中国特色社会主义理论体系概论（上）</t>
    <phoneticPr fontId="3" type="noConversion"/>
  </si>
  <si>
    <t>毛泽东思想和中国特色社会主义理论体系概论（下）</t>
    <phoneticPr fontId="3" type="noConversion"/>
  </si>
  <si>
    <t>课程模块</t>
    <phoneticPr fontId="12" type="noConversion"/>
  </si>
  <si>
    <t>14周</t>
    <phoneticPr fontId="3" type="noConversion"/>
  </si>
  <si>
    <t>15周</t>
    <phoneticPr fontId="3" type="noConversion"/>
  </si>
  <si>
    <t>16周</t>
    <phoneticPr fontId="3" type="noConversion"/>
  </si>
  <si>
    <t>13周</t>
    <phoneticPr fontId="3" type="noConversion"/>
  </si>
  <si>
    <t>18周</t>
    <phoneticPr fontId="3" type="noConversion"/>
  </si>
  <si>
    <t>0周</t>
    <phoneticPr fontId="3" type="noConversion"/>
  </si>
  <si>
    <t>方向限选2</t>
    <phoneticPr fontId="3" type="noConversion"/>
  </si>
  <si>
    <t>行政管理概论</t>
    <phoneticPr fontId="12" type="noConversion"/>
  </si>
  <si>
    <t>考查</t>
    <phoneticPr fontId="12" type="noConversion"/>
  </si>
  <si>
    <t>海运</t>
    <phoneticPr fontId="3" type="noConversion"/>
  </si>
  <si>
    <t>海洋管理概论</t>
    <phoneticPr fontId="12" type="noConversion"/>
  </si>
  <si>
    <t>112143300</t>
    <phoneticPr fontId="3" type="noConversion"/>
  </si>
  <si>
    <t>行政法</t>
    <phoneticPr fontId="12" type="noConversion"/>
  </si>
  <si>
    <t>112144400</t>
    <phoneticPr fontId="3" type="noConversion"/>
  </si>
  <si>
    <t>小计（海上执法方向）</t>
    <phoneticPr fontId="3" type="noConversion"/>
  </si>
  <si>
    <t>方向限选3</t>
    <phoneticPr fontId="3" type="noConversion"/>
  </si>
  <si>
    <t>交通运输安全</t>
    <phoneticPr fontId="3" type="noConversion"/>
  </si>
  <si>
    <t>112241500</t>
    <phoneticPr fontId="3" type="noConversion"/>
  </si>
  <si>
    <t>危险货物运输管理</t>
    <phoneticPr fontId="3" type="noConversion"/>
  </si>
  <si>
    <t>110041200</t>
    <phoneticPr fontId="3" type="noConversion"/>
  </si>
  <si>
    <t>海事调查与搜救</t>
    <phoneticPr fontId="3" type="noConversion"/>
  </si>
  <si>
    <t>小计（运输安全方向）</t>
    <phoneticPr fontId="3" type="noConversion"/>
  </si>
  <si>
    <t>专业任意选修（任选4.5学分）</t>
    <phoneticPr fontId="3" type="noConversion"/>
  </si>
  <si>
    <t>海事管理概论</t>
    <phoneticPr fontId="12" type="noConversion"/>
  </si>
  <si>
    <t>考查</t>
    <phoneticPr fontId="3" type="noConversion"/>
  </si>
  <si>
    <t>海运</t>
    <phoneticPr fontId="12" type="noConversion"/>
  </si>
  <si>
    <t>（1.5）</t>
    <phoneticPr fontId="3" type="noConversion"/>
  </si>
  <si>
    <t>（28）</t>
    <phoneticPr fontId="3" type="noConversion"/>
  </si>
  <si>
    <t>集装箱运输实务</t>
    <phoneticPr fontId="3" type="noConversion"/>
  </si>
  <si>
    <t>货物学</t>
    <phoneticPr fontId="3" type="noConversion"/>
  </si>
  <si>
    <t>海运</t>
    <phoneticPr fontId="12" type="noConversion"/>
  </si>
  <si>
    <t>船舶防污管理</t>
    <phoneticPr fontId="12" type="noConversion"/>
  </si>
  <si>
    <t>油轮安全管理</t>
    <phoneticPr fontId="12" type="noConversion"/>
  </si>
  <si>
    <t>（1.5）</t>
    <phoneticPr fontId="3" type="noConversion"/>
  </si>
  <si>
    <t>智能航海概论</t>
    <phoneticPr fontId="12" type="noConversion"/>
  </si>
  <si>
    <t>小计</t>
    <phoneticPr fontId="3" type="noConversion"/>
  </si>
  <si>
    <t>选修</t>
    <phoneticPr fontId="12" type="noConversion"/>
  </si>
  <si>
    <t>合计</t>
    <phoneticPr fontId="3" type="noConversion"/>
  </si>
  <si>
    <t>创新创业课程</t>
    <phoneticPr fontId="3" type="noConversion"/>
  </si>
  <si>
    <t>必修</t>
    <phoneticPr fontId="3" type="noConversion"/>
  </si>
  <si>
    <t>000044200</t>
    <phoneticPr fontId="12" type="noConversion"/>
  </si>
  <si>
    <t>职业规划</t>
    <phoneticPr fontId="12" type="noConversion"/>
  </si>
  <si>
    <t>2-7</t>
    <phoneticPr fontId="12" type="noConversion"/>
  </si>
  <si>
    <t>000044300</t>
    <phoneticPr fontId="12" type="noConversion"/>
  </si>
  <si>
    <t xml:space="preserve">大学生就业指导 </t>
    <phoneticPr fontId="12" type="noConversion"/>
  </si>
  <si>
    <t>112142600</t>
    <phoneticPr fontId="3" type="noConversion"/>
  </si>
  <si>
    <t>参见学校创新创业类选修课程一览表，要求修读1-2学分</t>
    <phoneticPr fontId="3" type="noConversion"/>
  </si>
  <si>
    <t xml:space="preserve"> 航海技术创新创业专题</t>
    <phoneticPr fontId="3" type="noConversion"/>
  </si>
  <si>
    <t>基础</t>
    <phoneticPr fontId="3" type="noConversion"/>
  </si>
  <si>
    <t>单班</t>
    <phoneticPr fontId="3" type="noConversion"/>
  </si>
  <si>
    <t>考试</t>
    <phoneticPr fontId="12" type="noConversion"/>
  </si>
  <si>
    <t>船舶原理</t>
    <phoneticPr fontId="12" type="noConversion"/>
  </si>
  <si>
    <t>远洋运输业务与海商法</t>
    <phoneticPr fontId="12" type="noConversion"/>
  </si>
  <si>
    <t>航海气象与海洋学</t>
    <phoneticPr fontId="3" type="noConversion"/>
  </si>
  <si>
    <t>考试</t>
    <phoneticPr fontId="3" type="noConversion"/>
  </si>
  <si>
    <t>航海英语会话Ⅰ</t>
    <phoneticPr fontId="12" type="noConversion"/>
  </si>
  <si>
    <t>考查</t>
    <phoneticPr fontId="12" type="noConversion"/>
  </si>
  <si>
    <t>航海英语会话Ⅱ</t>
    <phoneticPr fontId="3" type="noConversion"/>
  </si>
  <si>
    <t>航海英语阅读与写作</t>
    <phoneticPr fontId="12" type="noConversion"/>
  </si>
  <si>
    <t>航海心理学</t>
    <phoneticPr fontId="3" type="noConversion"/>
  </si>
  <si>
    <t>专业课</t>
    <phoneticPr fontId="3" type="noConversion"/>
  </si>
  <si>
    <t>船舶操纵与设备</t>
    <phoneticPr fontId="3" type="noConversion"/>
  </si>
  <si>
    <t>航海雷达</t>
    <phoneticPr fontId="3" type="noConversion"/>
  </si>
  <si>
    <t>雷达操作与应用</t>
    <phoneticPr fontId="3" type="noConversion"/>
  </si>
  <si>
    <t>航海仪器⊙</t>
    <phoneticPr fontId="3" type="noConversion"/>
  </si>
  <si>
    <t>船舶管理</t>
    <phoneticPr fontId="3" type="noConversion"/>
  </si>
  <si>
    <t>船舶值班与避碰</t>
    <phoneticPr fontId="3" type="noConversion"/>
  </si>
  <si>
    <t>航海英语听力与会话</t>
    <phoneticPr fontId="3" type="noConversion"/>
  </si>
  <si>
    <t>方向限选1</t>
    <phoneticPr fontId="3" type="noConversion"/>
  </si>
  <si>
    <t>LPG、LNG船结构与货物运输</t>
    <phoneticPr fontId="12" type="noConversion"/>
  </si>
  <si>
    <t>沥青船结构与货物运输</t>
    <phoneticPr fontId="12" type="noConversion"/>
  </si>
  <si>
    <t>112143000</t>
    <phoneticPr fontId="3" type="noConversion"/>
  </si>
  <si>
    <t>112143100</t>
    <phoneticPr fontId="3" type="noConversion"/>
  </si>
  <si>
    <t>OCIMF和CDI检查实务</t>
    <phoneticPr fontId="12" type="noConversion"/>
  </si>
  <si>
    <t>考查</t>
    <phoneticPr fontId="12" type="noConversion"/>
  </si>
  <si>
    <t>海运</t>
    <phoneticPr fontId="3" type="noConversion"/>
  </si>
  <si>
    <t>小计（特种船方向）</t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</si>
  <si>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12146100</t>
    </r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</si>
  <si>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12146200</t>
    </r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</si>
  <si>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12146300</t>
    </r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</si>
  <si>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12146400</t>
    </r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</si>
  <si>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12146500</t>
    </r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</si>
  <si>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12146600</t>
    </r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</si>
  <si>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12146700</t>
    </r>
    <phoneticPr fontId="3" type="noConversion"/>
  </si>
  <si>
    <t>IGC和IBC规则导读</t>
    <phoneticPr fontId="12" type="noConversion"/>
  </si>
  <si>
    <t>ISM规则与PSC</t>
    <phoneticPr fontId="12" type="noConversion"/>
  </si>
  <si>
    <t>国际海事公约导读</t>
    <phoneticPr fontId="3" type="noConversion"/>
  </si>
  <si>
    <t>3</t>
    <phoneticPr fontId="12" type="noConversion"/>
  </si>
  <si>
    <t>7</t>
    <phoneticPr fontId="12" type="noConversion"/>
  </si>
  <si>
    <t>双语</t>
    <phoneticPr fontId="3" type="noConversion"/>
  </si>
  <si>
    <t>高等数学A1</t>
    <phoneticPr fontId="3" type="noConversion"/>
  </si>
  <si>
    <t>高等数学A2</t>
    <phoneticPr fontId="3" type="noConversion"/>
  </si>
  <si>
    <t>000044700</t>
    <phoneticPr fontId="3" type="noConversion"/>
  </si>
  <si>
    <t>000044800</t>
    <phoneticPr fontId="3" type="noConversion"/>
  </si>
  <si>
    <t>创新思维</t>
    <phoneticPr fontId="3" type="noConversion"/>
  </si>
  <si>
    <t>创业基础</t>
    <phoneticPr fontId="3" type="noConversion"/>
  </si>
  <si>
    <t>双创</t>
    <phoneticPr fontId="3" type="noConversion"/>
  </si>
  <si>
    <t>注：第五学期第19周为GMDSS证书培训、考试机动周</t>
    <phoneticPr fontId="3" type="noConversion"/>
  </si>
  <si>
    <t>马克思主义基本原理概论</t>
    <phoneticPr fontId="3" type="noConversion"/>
  </si>
  <si>
    <t>中国近现代史纲要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</si>
  <si>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</si>
  <si>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</si>
  <si>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</si>
  <si>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</si>
  <si>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</si>
  <si>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</si>
  <si>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</si>
  <si>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</si>
  <si>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(28)</t>
    <phoneticPr fontId="3" type="noConversion"/>
  </si>
  <si>
    <t>(28)</t>
    <phoneticPr fontId="3" type="noConversion"/>
  </si>
  <si>
    <t>(2)</t>
    <phoneticPr fontId="3" type="noConversion"/>
  </si>
  <si>
    <t>(2)</t>
    <phoneticPr fontId="3" type="noConversion"/>
  </si>
  <si>
    <r>
      <t>6</t>
    </r>
    <r>
      <rPr>
        <sz val="11"/>
        <rFont val="宋体"/>
        <family val="3"/>
        <charset val="134"/>
      </rPr>
      <t>周</t>
    </r>
    <phoneticPr fontId="3" type="noConversion"/>
  </si>
  <si>
    <t>航海基础英语</t>
    <phoneticPr fontId="3" type="noConversion"/>
  </si>
  <si>
    <t>航海学I</t>
    <phoneticPr fontId="3" type="noConversion"/>
  </si>
  <si>
    <t>航海学II</t>
    <phoneticPr fontId="3" type="noConversion"/>
  </si>
  <si>
    <t>船舶结构与货运</t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</si>
  <si>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12146800</t>
    </r>
    <phoneticPr fontId="3" type="noConversion"/>
  </si>
  <si>
    <t>实操评估训练（电子海图、驾驶台资源管理、货物积载与系固、航线设计各1周）</t>
    <phoneticPr fontId="3" type="noConversion"/>
  </si>
  <si>
    <t>112146900</t>
    <phoneticPr fontId="3" type="noConversion"/>
  </si>
  <si>
    <t>7周</t>
    <phoneticPr fontId="3" type="noConversion"/>
  </si>
  <si>
    <t>(4)</t>
    <phoneticPr fontId="3" type="noConversion"/>
  </si>
  <si>
    <t>货物积载与系固评估训练</t>
    <phoneticPr fontId="3" type="noConversion"/>
  </si>
  <si>
    <t>1周</t>
    <phoneticPr fontId="3" type="noConversion"/>
  </si>
  <si>
    <t>5周</t>
    <phoneticPr fontId="3" type="noConversion"/>
  </si>
  <si>
    <t>航海仪器正确使用评估训练（含在航海仪器课程中）</t>
    <phoneticPr fontId="3" type="noConversion"/>
  </si>
  <si>
    <t>航线设计</t>
    <phoneticPr fontId="3" type="noConversion"/>
  </si>
  <si>
    <t>航线设计评估训练</t>
    <phoneticPr fontId="3" type="noConversion"/>
  </si>
  <si>
    <t>1周</t>
    <phoneticPr fontId="3" type="noConversion"/>
  </si>
  <si>
    <t>雷达操作与应用评估训练（含在雷达操作与应用课程中）</t>
    <phoneticPr fontId="3" type="noConversion"/>
  </si>
  <si>
    <t>航海英语评估训练（含在航海英语听力与会话课程中）</t>
    <phoneticPr fontId="3" type="noConversion"/>
  </si>
  <si>
    <t>航标与海测技术</t>
    <phoneticPr fontId="3" type="noConversion"/>
  </si>
  <si>
    <t>实操评估项目考前集训（2周）</t>
    <phoneticPr fontId="3" type="noConversion"/>
  </si>
  <si>
    <r>
      <t>附表</t>
    </r>
    <r>
      <rPr>
        <sz val="20"/>
        <rFont val="Times New Roman"/>
        <family val="1"/>
      </rPr>
      <t>2</t>
    </r>
    <r>
      <rPr>
        <sz val="20"/>
        <rFont val="黑体"/>
        <family val="3"/>
        <charset val="134"/>
      </rPr>
      <t>《</t>
    </r>
    <r>
      <rPr>
        <sz val="20"/>
        <rFont val="Times New Roman"/>
        <family val="1"/>
      </rPr>
      <t>2019</t>
    </r>
    <r>
      <rPr>
        <sz val="20"/>
        <rFont val="黑体"/>
        <family val="3"/>
        <charset val="134"/>
      </rPr>
      <t>航海技术》专业教学进程表</t>
    </r>
    <phoneticPr fontId="12" type="noConversion"/>
  </si>
  <si>
    <t xml:space="preserve">表五：  2019 航海技术专业（本科）课程设置与教学进程（卓越人才培养计划）   </t>
    <phoneticPr fontId="3" type="noConversion"/>
  </si>
  <si>
    <t>表五： 2019 航海技术专业（本科）课程设置与教学进程（续1）</t>
    <phoneticPr fontId="3" type="noConversion"/>
  </si>
  <si>
    <t>表五： 2019 航海技术专业（本科）课程设置与教学进程（续2）</t>
    <phoneticPr fontId="3" type="noConversion"/>
  </si>
  <si>
    <t>大学物理</t>
  </si>
  <si>
    <t>大学物理实验</t>
    <phoneticPr fontId="3" type="noConversion"/>
  </si>
  <si>
    <t>000042100</t>
    <phoneticPr fontId="3" type="noConversion"/>
  </si>
  <si>
    <t>000042299</t>
    <phoneticPr fontId="3" type="noConversion"/>
  </si>
  <si>
    <t>大学英语III</t>
    <phoneticPr fontId="3" type="noConversion"/>
  </si>
  <si>
    <t>000043300</t>
    <phoneticPr fontId="3" type="noConversion"/>
  </si>
  <si>
    <t>计算机程序设计基础(C++语言)</t>
    <phoneticPr fontId="12" type="noConversion"/>
  </si>
  <si>
    <t>7周</t>
    <phoneticPr fontId="3" type="noConversion"/>
  </si>
  <si>
    <t>7周</t>
    <phoneticPr fontId="3" type="noConversion"/>
  </si>
  <si>
    <r>
      <t>1</t>
    </r>
    <r>
      <rPr>
        <sz val="9"/>
        <color indexed="8"/>
        <rFont val="宋体"/>
        <family val="3"/>
        <charset val="134"/>
      </rPr>
      <t>12146000</t>
    </r>
    <phoneticPr fontId="3" type="noConversion"/>
  </si>
  <si>
    <t>船舶操纵、避碰与驾驶台资源管理评估训练（56）</t>
    <phoneticPr fontId="3" type="noConversion"/>
  </si>
  <si>
    <t>电子海图显示与信息系统评估训练（40）</t>
    <phoneticPr fontId="3" type="noConversion"/>
  </si>
  <si>
    <t>货物积载与系固评估训练（37）</t>
    <phoneticPr fontId="3" type="noConversion"/>
  </si>
  <si>
    <t>航线设计评估训练（54）</t>
    <phoneticPr fontId="3" type="noConversion"/>
  </si>
  <si>
    <t>劳动</t>
    <phoneticPr fontId="3" type="noConversion"/>
  </si>
  <si>
    <t>注：1、课程名称后括号里的数字为海事局考证报名必须满足的最低学时数。为满足准考、设备和人员周转及分组训练要求，112146000~112146900课程应至少按课程名称后括号里的学时开设。  2、第7学期安排7周于船员适任证书项目评估、考试。3、体质健康测试，每年测试1次。</t>
    <phoneticPr fontId="3" type="noConversion"/>
  </si>
  <si>
    <t>体质健康测试</t>
    <phoneticPr fontId="3" type="noConversion"/>
  </si>
  <si>
    <t>第八学期机动周含考证补考</t>
    <phoneticPr fontId="3" type="noConversion"/>
  </si>
  <si>
    <t>GMDSS及仿真通信训练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</si>
</sst>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_);[Red]\(0.0\)"/>
  </numFmts>
  <fonts count="5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.5"/>
      <color indexed="8"/>
      <name val="黑体"/>
      <family val="3"/>
      <charset val="134"/>
    </font>
    <font>
      <sz val="9"/>
      <color indexed="8"/>
      <name val="宋体"/>
      <charset val="134"/>
    </font>
    <font>
      <sz val="12"/>
      <color indexed="8"/>
      <name val="黑体"/>
      <family val="3"/>
      <charset val="134"/>
    </font>
    <font>
      <sz val="11"/>
      <color indexed="30"/>
      <name val="宋体"/>
      <charset val="134"/>
    </font>
    <font>
      <sz val="11"/>
      <color indexed="30"/>
      <name val="宋体"/>
      <charset val="134"/>
    </font>
    <font>
      <sz val="11"/>
      <color indexed="8"/>
      <name val="宋体"/>
      <charset val="134"/>
    </font>
    <font>
      <sz val="20"/>
      <name val="黑体"/>
      <family val="3"/>
      <charset val="134"/>
    </font>
    <font>
      <sz val="20"/>
      <name val="Times New Roman"/>
      <family val="1"/>
    </font>
    <font>
      <sz val="9"/>
      <name val="宋体"/>
      <charset val="134"/>
    </font>
    <font>
      <sz val="12"/>
      <name val="黑体"/>
      <family val="3"/>
      <charset val="134"/>
    </font>
    <font>
      <sz val="9"/>
      <name val="Times New Roman"/>
      <family val="1"/>
    </font>
    <font>
      <sz val="10"/>
      <name val="宋体"/>
      <charset val="134"/>
    </font>
    <font>
      <sz val="8"/>
      <color indexed="10"/>
      <name val="宋体"/>
      <charset val="134"/>
    </font>
    <font>
      <sz val="8"/>
      <name val="宋体"/>
      <charset val="134"/>
    </font>
    <font>
      <sz val="10"/>
      <color indexed="10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family val="1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10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6"/>
      <color indexed="10"/>
      <name val="宋体"/>
      <charset val="134"/>
    </font>
    <font>
      <sz val="11"/>
      <color indexed="10"/>
      <name val="宋体"/>
      <charset val="134"/>
    </font>
    <font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name val="宋体"/>
      <charset val="134"/>
    </font>
    <font>
      <sz val="9"/>
      <name val="仿宋_GB2312"/>
      <family val="3"/>
      <charset val="134"/>
    </font>
    <font>
      <sz val="9"/>
      <color indexed="63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Alignment="1"/>
    <xf numFmtId="0" fontId="12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0" fillId="0" borderId="0" xfId="0" applyBorder="1" applyAlignment="1"/>
    <xf numFmtId="0" fontId="19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/>
    <xf numFmtId="0" fontId="21" fillId="0" borderId="0" xfId="0" applyFont="1" applyAlignment="1"/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/>
    <xf numFmtId="0" fontId="22" fillId="0" borderId="0" xfId="0" applyFont="1" applyAlignment="1"/>
    <xf numFmtId="0" fontId="22" fillId="0" borderId="0" xfId="0" applyFont="1" applyFill="1" applyAlignment="1"/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0" fontId="30" fillId="0" borderId="0" xfId="0" applyFont="1">
      <alignment vertical="center"/>
    </xf>
    <xf numFmtId="0" fontId="2" fillId="6" borderId="5" xfId="0" applyFont="1" applyFill="1" applyBorder="1" applyAlignment="1" applyProtection="1">
      <alignment horizontal="center" vertical="center"/>
      <protection locked="0"/>
    </xf>
    <xf numFmtId="176" fontId="33" fillId="0" borderId="0" xfId="0" applyNumberFormat="1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/>
    <xf numFmtId="0" fontId="31" fillId="0" borderId="0" xfId="0" applyFont="1">
      <alignment vertical="center"/>
    </xf>
    <xf numFmtId="0" fontId="30" fillId="0" borderId="0" xfId="0" applyFont="1" applyAlignment="1"/>
    <xf numFmtId="0" fontId="35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0" fillId="0" borderId="5" xfId="0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32" fillId="0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38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32" fillId="0" borderId="0" xfId="0" applyFont="1" applyAlignment="1"/>
    <xf numFmtId="0" fontId="36" fillId="0" borderId="0" xfId="0" applyFont="1" applyFill="1">
      <alignment vertical="center"/>
    </xf>
    <xf numFmtId="0" fontId="0" fillId="0" borderId="0" xfId="0" applyFill="1">
      <alignment vertical="center"/>
    </xf>
    <xf numFmtId="0" fontId="34" fillId="0" borderId="0" xfId="0" applyFont="1" applyFill="1">
      <alignment vertical="center"/>
    </xf>
    <xf numFmtId="49" fontId="5" fillId="0" borderId="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5" xfId="0" applyBorder="1">
      <alignment vertical="center"/>
    </xf>
    <xf numFmtId="0" fontId="35" fillId="0" borderId="5" xfId="0" applyFont="1" applyBorder="1">
      <alignment vertical="center"/>
    </xf>
    <xf numFmtId="0" fontId="40" fillId="0" borderId="0" xfId="0" applyFont="1">
      <alignment vertical="center"/>
    </xf>
    <xf numFmtId="0" fontId="3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justify" vertical="center" wrapText="1"/>
    </xf>
    <xf numFmtId="176" fontId="44" fillId="0" borderId="5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Fill="1" applyBorder="1" applyAlignment="1" applyProtection="1">
      <alignment vertical="center" wrapText="1"/>
      <protection locked="0"/>
    </xf>
    <xf numFmtId="0" fontId="44" fillId="0" borderId="5" xfId="0" applyFont="1" applyFill="1" applyBorder="1" applyAlignment="1">
      <alignment horizontal="left" vertical="center" wrapText="1"/>
    </xf>
    <xf numFmtId="176" fontId="44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 applyProtection="1">
      <alignment horizontal="left" vertical="center" wrapText="1" shrinkToFit="1"/>
      <protection locked="0"/>
    </xf>
    <xf numFmtId="58" fontId="44" fillId="0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 applyProtection="1">
      <alignment horizontal="center" vertical="center"/>
      <protection locked="0"/>
    </xf>
    <xf numFmtId="177" fontId="44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wrapText="1"/>
    </xf>
    <xf numFmtId="49" fontId="44" fillId="0" borderId="5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justify" vertical="center" wrapText="1"/>
    </xf>
    <xf numFmtId="176" fontId="44" fillId="0" borderId="1" xfId="0" applyNumberFormat="1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10" xfId="0" applyFont="1" applyFill="1" applyBorder="1">
      <alignment vertical="center"/>
    </xf>
    <xf numFmtId="58" fontId="44" fillId="0" borderId="1" xfId="0" quotePrefix="1" applyNumberFormat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0" fontId="44" fillId="0" borderId="1" xfId="0" quotePrefix="1" applyFont="1" applyFill="1" applyBorder="1" applyAlignment="1">
      <alignment horizontal="center" vertical="center" wrapText="1"/>
    </xf>
    <xf numFmtId="49" fontId="44" fillId="0" borderId="5" xfId="0" applyNumberFormat="1" applyFont="1" applyFill="1" applyBorder="1" applyAlignment="1" applyProtection="1">
      <alignment horizontal="center" vertical="center"/>
      <protection locked="0"/>
    </xf>
    <xf numFmtId="0" fontId="46" fillId="0" borderId="5" xfId="0" applyFont="1" applyBorder="1" applyAlignment="1"/>
    <xf numFmtId="0" fontId="46" fillId="0" borderId="5" xfId="0" applyFont="1" applyFill="1" applyBorder="1" applyAlignment="1" applyProtection="1">
      <alignment vertical="center"/>
      <protection locked="0"/>
    </xf>
    <xf numFmtId="0" fontId="46" fillId="0" borderId="5" xfId="0" applyFont="1" applyBorder="1" applyAlignment="1">
      <alignment horizontal="center"/>
    </xf>
    <xf numFmtId="0" fontId="46" fillId="0" borderId="5" xfId="0" applyFont="1" applyFill="1" applyBorder="1" applyAlignment="1" applyProtection="1"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0" fontId="46" fillId="0" borderId="0" xfId="0" applyFont="1" applyFill="1" applyAlignment="1">
      <alignment wrapText="1"/>
    </xf>
    <xf numFmtId="0" fontId="46" fillId="0" borderId="5" xfId="0" applyFont="1" applyBorder="1" applyAlignment="1" applyProtection="1">
      <alignment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0" fontId="48" fillId="0" borderId="5" xfId="0" applyFont="1" applyBorder="1" applyAlignment="1" applyProtection="1">
      <alignment vertical="center"/>
      <protection locked="0"/>
    </xf>
    <xf numFmtId="0" fontId="48" fillId="0" borderId="5" xfId="0" applyFont="1" applyBorder="1" applyAlignment="1">
      <alignment horizontal="center"/>
    </xf>
    <xf numFmtId="0" fontId="48" fillId="0" borderId="5" xfId="0" applyFont="1" applyBorder="1" applyAlignment="1" applyProtection="1">
      <alignment horizontal="center" vertical="center"/>
      <protection locked="0"/>
    </xf>
    <xf numFmtId="0" fontId="4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76" fontId="44" fillId="0" borderId="5" xfId="0" applyNumberFormat="1" applyFont="1" applyFill="1" applyBorder="1" applyAlignment="1">
      <alignment horizontal="center" vertical="center"/>
    </xf>
    <xf numFmtId="178" fontId="44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/>
    </xf>
    <xf numFmtId="49" fontId="43" fillId="0" borderId="5" xfId="0" applyNumberFormat="1" applyFont="1" applyBorder="1" applyAlignment="1">
      <alignment horizontal="center" vertical="center" wrapText="1"/>
    </xf>
    <xf numFmtId="0" fontId="48" fillId="0" borderId="5" xfId="0" applyFont="1" applyFill="1" applyBorder="1" applyAlignment="1" applyProtection="1">
      <alignment vertical="center" wrapText="1"/>
      <protection locked="0"/>
    </xf>
    <xf numFmtId="0" fontId="48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43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justify" vertical="center" wrapText="1"/>
    </xf>
    <xf numFmtId="0" fontId="44" fillId="0" borderId="18" xfId="0" applyFont="1" applyFill="1" applyBorder="1" applyAlignment="1">
      <alignment horizontal="center" vertical="center" textRotation="255" wrapText="1"/>
    </xf>
    <xf numFmtId="0" fontId="44" fillId="0" borderId="11" xfId="0" applyFont="1" applyFill="1" applyBorder="1" applyAlignment="1">
      <alignment horizontal="center" vertical="center" textRotation="255" wrapText="1"/>
    </xf>
    <xf numFmtId="0" fontId="44" fillId="0" borderId="3" xfId="0" applyFont="1" applyFill="1" applyBorder="1" applyAlignment="1">
      <alignment horizontal="center" vertical="center" textRotation="255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textRotation="255" wrapText="1"/>
    </xf>
    <xf numFmtId="0" fontId="39" fillId="0" borderId="11" xfId="0" applyFont="1" applyFill="1" applyBorder="1" applyAlignment="1">
      <alignment horizontal="center" vertical="center" textRotation="255" wrapText="1"/>
    </xf>
    <xf numFmtId="0" fontId="39" fillId="0" borderId="3" xfId="0" applyFont="1" applyFill="1" applyBorder="1" applyAlignment="1">
      <alignment horizontal="center" vertical="center" textRotation="255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textRotation="255" wrapText="1"/>
    </xf>
    <xf numFmtId="0" fontId="44" fillId="0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4" fillId="0" borderId="12" xfId="0" applyFont="1" applyFill="1" applyBorder="1" applyAlignment="1">
      <alignment horizontal="center" vertical="center" textRotation="255" wrapText="1"/>
    </xf>
    <xf numFmtId="0" fontId="44" fillId="0" borderId="13" xfId="0" applyFont="1" applyFill="1" applyBorder="1" applyAlignment="1">
      <alignment horizontal="center" vertical="center" textRotation="255" wrapText="1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4" fillId="0" borderId="5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left"/>
    </xf>
    <xf numFmtId="0" fontId="12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27" xfId="0" applyFont="1" applyBorder="1" applyAlignment="1"/>
    <xf numFmtId="0" fontId="17" fillId="0" borderId="0" xfId="0" applyFont="1" applyAlignment="1"/>
    <xf numFmtId="0" fontId="17" fillId="0" borderId="27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28" xfId="0" applyFont="1" applyBorder="1" applyAlignment="1">
      <alignment wrapText="1"/>
    </xf>
    <xf numFmtId="0" fontId="45" fillId="0" borderId="2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28" fillId="0" borderId="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47" fillId="0" borderId="12" xfId="0" applyFont="1" applyBorder="1" applyAlignment="1" applyProtection="1">
      <alignment horizontal="center" vertical="center" wrapText="1"/>
      <protection locked="0"/>
    </xf>
    <xf numFmtId="0" fontId="46" fillId="0" borderId="1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5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workbookViewId="0">
      <selection activeCell="AG14" sqref="AG14"/>
    </sheetView>
  </sheetViews>
  <sheetFormatPr defaultRowHeight="14.15"/>
  <cols>
    <col min="1" max="1" width="3.15234375" customWidth="1"/>
    <col min="2" max="2" width="3" customWidth="1"/>
    <col min="3" max="3" width="3.61328125" customWidth="1"/>
    <col min="4" max="4" width="9.15234375" customWidth="1"/>
    <col min="5" max="5" width="20.4609375" customWidth="1"/>
    <col min="6" max="6" width="4" customWidth="1"/>
    <col min="7" max="7" width="5.4609375" style="5" customWidth="1"/>
    <col min="8" max="8" width="5.15234375" customWidth="1"/>
    <col min="9" max="9" width="4.15234375" customWidth="1"/>
    <col min="10" max="11" width="3.765625" customWidth="1"/>
    <col min="12" max="19" width="2.23046875" customWidth="1"/>
    <col min="20" max="20" width="3.765625" customWidth="1"/>
    <col min="21" max="21" width="3.84375" customWidth="1"/>
    <col min="22" max="22" width="6.4609375" bestFit="1" customWidth="1"/>
    <col min="23" max="23" width="5" customWidth="1"/>
    <col min="24" max="24" width="7" customWidth="1"/>
    <col min="25" max="26" width="5.4609375" bestFit="1" customWidth="1"/>
    <col min="27" max="28" width="2.4609375" bestFit="1" customWidth="1"/>
    <col min="29" max="29" width="5.23046875" bestFit="1" customWidth="1"/>
  </cols>
  <sheetData>
    <row r="1" spans="1:22" s="6" customFormat="1" ht="20.25" customHeight="1" thickBot="1">
      <c r="A1" s="6" t="s">
        <v>358</v>
      </c>
    </row>
    <row r="2" spans="1:22" ht="14.6" thickBot="1">
      <c r="A2" s="145" t="s">
        <v>192</v>
      </c>
      <c r="B2" s="145" t="s">
        <v>1</v>
      </c>
      <c r="C2" s="145" t="s">
        <v>2</v>
      </c>
      <c r="D2" s="148" t="s">
        <v>3</v>
      </c>
      <c r="E2" s="148" t="s">
        <v>4</v>
      </c>
      <c r="F2" s="145" t="s">
        <v>5</v>
      </c>
      <c r="G2" s="145" t="s">
        <v>6</v>
      </c>
      <c r="H2" s="145" t="s">
        <v>7</v>
      </c>
      <c r="I2" s="145" t="s">
        <v>8</v>
      </c>
      <c r="J2" s="157" t="s">
        <v>9</v>
      </c>
      <c r="K2" s="159"/>
      <c r="L2" s="157" t="s">
        <v>10</v>
      </c>
      <c r="M2" s="158"/>
      <c r="N2" s="158"/>
      <c r="O2" s="158"/>
      <c r="P2" s="158"/>
      <c r="Q2" s="158"/>
      <c r="R2" s="158"/>
      <c r="S2" s="159"/>
      <c r="T2" s="148" t="s">
        <v>11</v>
      </c>
      <c r="U2" s="148" t="s">
        <v>12</v>
      </c>
    </row>
    <row r="3" spans="1:22" ht="14.6" thickBot="1">
      <c r="A3" s="146"/>
      <c r="B3" s="146"/>
      <c r="C3" s="146"/>
      <c r="D3" s="149"/>
      <c r="E3" s="149"/>
      <c r="F3" s="146"/>
      <c r="G3" s="146"/>
      <c r="H3" s="146"/>
      <c r="I3" s="146"/>
      <c r="J3" s="148" t="s">
        <v>13</v>
      </c>
      <c r="K3" s="148" t="s">
        <v>14</v>
      </c>
      <c r="L3" s="104" t="s">
        <v>324</v>
      </c>
      <c r="M3" s="104" t="s">
        <v>325</v>
      </c>
      <c r="N3" s="104" t="s">
        <v>326</v>
      </c>
      <c r="O3" s="104" t="s">
        <v>327</v>
      </c>
      <c r="P3" s="104" t="s">
        <v>328</v>
      </c>
      <c r="Q3" s="104" t="s">
        <v>329</v>
      </c>
      <c r="R3" s="104" t="s">
        <v>330</v>
      </c>
      <c r="S3" s="104" t="s">
        <v>331</v>
      </c>
      <c r="T3" s="149"/>
      <c r="U3" s="149"/>
    </row>
    <row r="4" spans="1:22" ht="23.6" thickBot="1">
      <c r="A4" s="147"/>
      <c r="B4" s="147"/>
      <c r="C4" s="147"/>
      <c r="D4" s="150"/>
      <c r="E4" s="150"/>
      <c r="F4" s="147"/>
      <c r="G4" s="147"/>
      <c r="H4" s="147"/>
      <c r="I4" s="147"/>
      <c r="J4" s="150"/>
      <c r="K4" s="150"/>
      <c r="L4" s="104" t="s">
        <v>193</v>
      </c>
      <c r="M4" s="104" t="s">
        <v>194</v>
      </c>
      <c r="N4" s="104" t="s">
        <v>195</v>
      </c>
      <c r="O4" s="104" t="s">
        <v>195</v>
      </c>
      <c r="P4" s="104" t="s">
        <v>196</v>
      </c>
      <c r="Q4" s="104" t="s">
        <v>197</v>
      </c>
      <c r="R4" s="104" t="s">
        <v>369</v>
      </c>
      <c r="S4" s="104" t="s">
        <v>198</v>
      </c>
      <c r="T4" s="150"/>
      <c r="U4" s="150"/>
    </row>
    <row r="5" spans="1:22" ht="14.6" thickBot="1">
      <c r="A5" s="151" t="s">
        <v>15</v>
      </c>
      <c r="B5" s="154" t="s">
        <v>16</v>
      </c>
      <c r="C5" s="79">
        <v>1</v>
      </c>
      <c r="D5" s="105" t="s">
        <v>42</v>
      </c>
      <c r="E5" s="106" t="s">
        <v>199</v>
      </c>
      <c r="F5" s="104">
        <v>1</v>
      </c>
      <c r="G5" s="104" t="s">
        <v>17</v>
      </c>
      <c r="H5" s="107">
        <v>3</v>
      </c>
      <c r="I5" s="104">
        <v>54</v>
      </c>
      <c r="J5" s="104">
        <v>54</v>
      </c>
      <c r="K5" s="104"/>
      <c r="L5" s="104">
        <v>4</v>
      </c>
      <c r="M5" s="104"/>
      <c r="N5" s="104"/>
      <c r="O5" s="104"/>
      <c r="P5" s="104"/>
      <c r="Q5" s="104"/>
      <c r="R5" s="104"/>
      <c r="S5" s="104"/>
      <c r="T5" s="105" t="s">
        <v>200</v>
      </c>
      <c r="U5" s="104"/>
    </row>
    <row r="6" spans="1:22" ht="23.6" thickBot="1">
      <c r="A6" s="152"/>
      <c r="B6" s="155"/>
      <c r="C6" s="79">
        <v>2</v>
      </c>
      <c r="D6" s="108" t="s">
        <v>43</v>
      </c>
      <c r="E6" s="106" t="s">
        <v>221</v>
      </c>
      <c r="F6" s="104">
        <v>4</v>
      </c>
      <c r="G6" s="104" t="s">
        <v>17</v>
      </c>
      <c r="H6" s="107">
        <v>2.5</v>
      </c>
      <c r="I6" s="104">
        <v>46</v>
      </c>
      <c r="J6" s="104">
        <v>46</v>
      </c>
      <c r="K6" s="104"/>
      <c r="L6" s="104"/>
      <c r="M6" s="104"/>
      <c r="N6" s="104"/>
      <c r="O6" s="104">
        <v>3</v>
      </c>
      <c r="P6" s="104"/>
      <c r="Q6" s="104"/>
      <c r="R6" s="104"/>
      <c r="S6" s="104"/>
      <c r="T6" s="105" t="s">
        <v>200</v>
      </c>
      <c r="U6" s="104"/>
      <c r="V6" s="51"/>
    </row>
    <row r="7" spans="1:22" ht="23.6" thickBot="1">
      <c r="A7" s="152"/>
      <c r="B7" s="155"/>
      <c r="C7" s="79">
        <v>3</v>
      </c>
      <c r="D7" s="108" t="s">
        <v>44</v>
      </c>
      <c r="E7" s="106" t="s">
        <v>222</v>
      </c>
      <c r="F7" s="104">
        <v>5</v>
      </c>
      <c r="G7" s="104" t="s">
        <v>17</v>
      </c>
      <c r="H7" s="107">
        <v>2.5</v>
      </c>
      <c r="I7" s="104">
        <v>46</v>
      </c>
      <c r="J7" s="104">
        <v>46</v>
      </c>
      <c r="K7" s="104"/>
      <c r="L7" s="104"/>
      <c r="M7" s="104"/>
      <c r="N7" s="104"/>
      <c r="O7" s="106"/>
      <c r="P7" s="104">
        <v>5</v>
      </c>
      <c r="Q7" s="104"/>
      <c r="R7" s="104"/>
      <c r="S7" s="104"/>
      <c r="T7" s="105" t="s">
        <v>200</v>
      </c>
      <c r="U7" s="104"/>
      <c r="V7" s="51"/>
    </row>
    <row r="8" spans="1:22" ht="14.6" thickBot="1">
      <c r="A8" s="152"/>
      <c r="B8" s="155"/>
      <c r="C8" s="79">
        <v>4</v>
      </c>
      <c r="D8" s="108" t="s">
        <v>45</v>
      </c>
      <c r="E8" s="106" t="s">
        <v>322</v>
      </c>
      <c r="F8" s="104">
        <v>3</v>
      </c>
      <c r="G8" s="104" t="s">
        <v>17</v>
      </c>
      <c r="H8" s="107">
        <v>3</v>
      </c>
      <c r="I8" s="109">
        <v>54</v>
      </c>
      <c r="J8" s="105">
        <v>54</v>
      </c>
      <c r="K8" s="110"/>
      <c r="L8" s="104"/>
      <c r="M8" s="104"/>
      <c r="N8" s="104">
        <v>4</v>
      </c>
      <c r="O8" s="104"/>
      <c r="P8" s="104"/>
      <c r="Q8" s="104"/>
      <c r="R8" s="104"/>
      <c r="S8" s="104"/>
      <c r="T8" s="105" t="s">
        <v>200</v>
      </c>
      <c r="U8" s="104"/>
    </row>
    <row r="9" spans="1:22" ht="14.6" thickBot="1">
      <c r="A9" s="152"/>
      <c r="B9" s="155"/>
      <c r="C9" s="79">
        <v>5</v>
      </c>
      <c r="D9" s="108" t="s">
        <v>46</v>
      </c>
      <c r="E9" s="106" t="s">
        <v>323</v>
      </c>
      <c r="F9" s="104">
        <v>2</v>
      </c>
      <c r="G9" s="104" t="s">
        <v>17</v>
      </c>
      <c r="H9" s="107">
        <v>3</v>
      </c>
      <c r="I9" s="104">
        <v>54</v>
      </c>
      <c r="J9" s="104">
        <v>54</v>
      </c>
      <c r="K9" s="104"/>
      <c r="L9" s="104"/>
      <c r="M9" s="104">
        <v>4</v>
      </c>
      <c r="N9" s="104"/>
      <c r="O9" s="104"/>
      <c r="P9" s="104"/>
      <c r="Q9" s="104"/>
      <c r="R9" s="104"/>
      <c r="S9" s="104"/>
      <c r="T9" s="105" t="s">
        <v>200</v>
      </c>
      <c r="U9" s="104"/>
      <c r="V9" s="54"/>
    </row>
    <row r="10" spans="1:22" ht="14.6" thickBot="1">
      <c r="A10" s="152"/>
      <c r="B10" s="155"/>
      <c r="C10" s="79">
        <v>6</v>
      </c>
      <c r="D10" s="108" t="s">
        <v>47</v>
      </c>
      <c r="E10" s="106" t="s">
        <v>18</v>
      </c>
      <c r="F10" s="111" t="s">
        <v>201</v>
      </c>
      <c r="G10" s="104" t="s">
        <v>17</v>
      </c>
      <c r="H10" s="107">
        <v>2</v>
      </c>
      <c r="I10" s="104">
        <v>36</v>
      </c>
      <c r="J10" s="104">
        <v>36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5" t="s">
        <v>200</v>
      </c>
      <c r="U10" s="104"/>
      <c r="V10" s="54"/>
    </row>
    <row r="11" spans="1:22" ht="14.6" thickBot="1">
      <c r="A11" s="152"/>
      <c r="B11" s="155"/>
      <c r="C11" s="79">
        <v>7</v>
      </c>
      <c r="D11" s="112" t="s">
        <v>202</v>
      </c>
      <c r="E11" s="106" t="s">
        <v>203</v>
      </c>
      <c r="F11" s="104">
        <v>1</v>
      </c>
      <c r="G11" s="104" t="s">
        <v>19</v>
      </c>
      <c r="H11" s="107">
        <v>3</v>
      </c>
      <c r="I11" s="104">
        <v>54</v>
      </c>
      <c r="J11" s="104">
        <v>54</v>
      </c>
      <c r="K11" s="104"/>
      <c r="L11" s="104">
        <v>4</v>
      </c>
      <c r="M11" s="104"/>
      <c r="N11" s="104"/>
      <c r="O11" s="104"/>
      <c r="P11" s="104"/>
      <c r="Q11" s="104"/>
      <c r="R11" s="104"/>
      <c r="S11" s="104"/>
      <c r="T11" s="108" t="s">
        <v>204</v>
      </c>
      <c r="U11" s="104"/>
    </row>
    <row r="12" spans="1:22" ht="14.6" thickBot="1">
      <c r="A12" s="152"/>
      <c r="B12" s="155"/>
      <c r="C12" s="79">
        <v>8</v>
      </c>
      <c r="D12" s="112" t="s">
        <v>206</v>
      </c>
      <c r="E12" s="106" t="s">
        <v>207</v>
      </c>
      <c r="F12" s="104">
        <v>2</v>
      </c>
      <c r="G12" s="104" t="s">
        <v>19</v>
      </c>
      <c r="H12" s="107">
        <v>3</v>
      </c>
      <c r="I12" s="104">
        <v>54</v>
      </c>
      <c r="J12" s="104">
        <v>54</v>
      </c>
      <c r="K12" s="104"/>
      <c r="L12" s="104"/>
      <c r="M12" s="104">
        <v>4</v>
      </c>
      <c r="N12" s="104"/>
      <c r="O12" s="104"/>
      <c r="P12" s="104"/>
      <c r="Q12" s="104"/>
      <c r="R12" s="104"/>
      <c r="S12" s="104"/>
      <c r="T12" s="108" t="s">
        <v>204</v>
      </c>
      <c r="U12" s="104"/>
    </row>
    <row r="13" spans="1:22" ht="14.6" thickBot="1">
      <c r="A13" s="152"/>
      <c r="B13" s="155"/>
      <c r="C13" s="79">
        <v>9</v>
      </c>
      <c r="D13" s="112" t="s">
        <v>366</v>
      </c>
      <c r="E13" s="106" t="s">
        <v>365</v>
      </c>
      <c r="F13" s="104">
        <v>3</v>
      </c>
      <c r="G13" s="137" t="s">
        <v>19</v>
      </c>
      <c r="H13" s="107">
        <v>3</v>
      </c>
      <c r="I13" s="104">
        <v>54</v>
      </c>
      <c r="J13" s="104">
        <v>54</v>
      </c>
      <c r="K13" s="104"/>
      <c r="L13" s="104"/>
      <c r="M13" s="104"/>
      <c r="N13" s="104">
        <v>4</v>
      </c>
      <c r="O13" s="104"/>
      <c r="P13" s="104"/>
      <c r="Q13" s="104"/>
      <c r="R13" s="104"/>
      <c r="S13" s="104"/>
      <c r="T13" s="108" t="s">
        <v>204</v>
      </c>
      <c r="U13" s="104"/>
      <c r="V13" s="54"/>
    </row>
    <row r="14" spans="1:22" s="51" customFormat="1" ht="14.6" thickBot="1">
      <c r="A14" s="152"/>
      <c r="B14" s="155"/>
      <c r="C14" s="79">
        <v>10</v>
      </c>
      <c r="D14" s="108" t="s">
        <v>48</v>
      </c>
      <c r="E14" s="106" t="s">
        <v>209</v>
      </c>
      <c r="F14" s="104">
        <v>1</v>
      </c>
      <c r="G14" s="104" t="s">
        <v>17</v>
      </c>
      <c r="H14" s="107">
        <v>2</v>
      </c>
      <c r="I14" s="104">
        <v>36</v>
      </c>
      <c r="J14" s="104"/>
      <c r="K14" s="104">
        <v>36</v>
      </c>
      <c r="L14" s="104">
        <v>3</v>
      </c>
      <c r="M14" s="104"/>
      <c r="N14" s="104"/>
      <c r="O14" s="104"/>
      <c r="P14" s="104"/>
      <c r="Q14" s="104"/>
      <c r="R14" s="104"/>
      <c r="S14" s="104"/>
      <c r="T14" s="108" t="s">
        <v>210</v>
      </c>
      <c r="U14" s="104"/>
    </row>
    <row r="15" spans="1:22" s="51" customFormat="1" ht="14.6" thickBot="1">
      <c r="A15" s="152"/>
      <c r="B15" s="155"/>
      <c r="C15" s="79">
        <v>11</v>
      </c>
      <c r="D15" s="108" t="s">
        <v>49</v>
      </c>
      <c r="E15" s="106" t="s">
        <v>211</v>
      </c>
      <c r="F15" s="104">
        <v>2</v>
      </c>
      <c r="G15" s="104" t="s">
        <v>17</v>
      </c>
      <c r="H15" s="107">
        <v>2</v>
      </c>
      <c r="I15" s="104">
        <v>36</v>
      </c>
      <c r="J15" s="104"/>
      <c r="K15" s="104">
        <v>36</v>
      </c>
      <c r="L15" s="104"/>
      <c r="M15" s="104">
        <v>3</v>
      </c>
      <c r="N15" s="104"/>
      <c r="O15" s="104"/>
      <c r="P15" s="104"/>
      <c r="Q15" s="104"/>
      <c r="R15" s="104"/>
      <c r="S15" s="104"/>
      <c r="T15" s="108" t="s">
        <v>210</v>
      </c>
      <c r="U15" s="104"/>
    </row>
    <row r="16" spans="1:22" s="51" customFormat="1" ht="14.6" thickBot="1">
      <c r="A16" s="152"/>
      <c r="B16" s="155"/>
      <c r="C16" s="79">
        <v>12</v>
      </c>
      <c r="D16" s="108" t="s">
        <v>50</v>
      </c>
      <c r="E16" s="106" t="s">
        <v>212</v>
      </c>
      <c r="F16" s="104">
        <v>3</v>
      </c>
      <c r="G16" s="104" t="s">
        <v>17</v>
      </c>
      <c r="H16" s="107">
        <v>2</v>
      </c>
      <c r="I16" s="104">
        <v>36</v>
      </c>
      <c r="J16" s="104"/>
      <c r="K16" s="104">
        <v>36</v>
      </c>
      <c r="L16" s="104"/>
      <c r="M16" s="104"/>
      <c r="N16" s="104">
        <v>3</v>
      </c>
      <c r="O16" s="104"/>
      <c r="P16" s="104"/>
      <c r="Q16" s="104"/>
      <c r="R16" s="104"/>
      <c r="S16" s="104"/>
      <c r="T16" s="108" t="s">
        <v>210</v>
      </c>
      <c r="U16" s="104"/>
    </row>
    <row r="17" spans="1:33" s="51" customFormat="1" ht="14.6" thickBot="1">
      <c r="A17" s="152"/>
      <c r="B17" s="155"/>
      <c r="C17" s="79">
        <v>13</v>
      </c>
      <c r="D17" s="108" t="s">
        <v>51</v>
      </c>
      <c r="E17" s="106" t="s">
        <v>213</v>
      </c>
      <c r="F17" s="104">
        <v>4</v>
      </c>
      <c r="G17" s="104" t="s">
        <v>17</v>
      </c>
      <c r="H17" s="107">
        <v>2</v>
      </c>
      <c r="I17" s="104">
        <v>36</v>
      </c>
      <c r="J17" s="104"/>
      <c r="K17" s="104">
        <v>36</v>
      </c>
      <c r="L17" s="104"/>
      <c r="M17" s="104"/>
      <c r="N17" s="104"/>
      <c r="O17" s="104">
        <v>3</v>
      </c>
      <c r="P17" s="104"/>
      <c r="Q17" s="104"/>
      <c r="R17" s="104"/>
      <c r="S17" s="104"/>
      <c r="T17" s="108" t="s">
        <v>210</v>
      </c>
      <c r="U17" s="104"/>
    </row>
    <row r="18" spans="1:33" ht="14.6" thickBot="1">
      <c r="A18" s="152"/>
      <c r="B18" s="155"/>
      <c r="C18" s="79">
        <v>14</v>
      </c>
      <c r="D18" s="108" t="s">
        <v>52</v>
      </c>
      <c r="E18" s="106" t="s">
        <v>20</v>
      </c>
      <c r="F18" s="113">
        <v>1</v>
      </c>
      <c r="G18" s="104" t="s">
        <v>19</v>
      </c>
      <c r="H18" s="107">
        <v>3</v>
      </c>
      <c r="I18" s="104">
        <v>54</v>
      </c>
      <c r="J18" s="104">
        <v>30</v>
      </c>
      <c r="K18" s="104">
        <v>24</v>
      </c>
      <c r="L18" s="104">
        <v>4</v>
      </c>
      <c r="M18" s="104"/>
      <c r="N18" s="104"/>
      <c r="O18" s="104"/>
      <c r="P18" s="104"/>
      <c r="Q18" s="104"/>
      <c r="R18" s="104"/>
      <c r="S18" s="104"/>
      <c r="T18" s="104" t="s">
        <v>214</v>
      </c>
      <c r="U18" s="104"/>
    </row>
    <row r="19" spans="1:33" ht="14.6" thickBot="1">
      <c r="A19" s="152"/>
      <c r="B19" s="155"/>
      <c r="C19" s="79">
        <v>15</v>
      </c>
      <c r="D19" s="108" t="s">
        <v>53</v>
      </c>
      <c r="E19" s="106" t="s">
        <v>215</v>
      </c>
      <c r="F19" s="113">
        <v>3</v>
      </c>
      <c r="G19" s="104" t="s">
        <v>17</v>
      </c>
      <c r="H19" s="107">
        <v>2</v>
      </c>
      <c r="I19" s="104">
        <v>36</v>
      </c>
      <c r="J19" s="104">
        <v>36</v>
      </c>
      <c r="K19" s="104"/>
      <c r="L19" s="104"/>
      <c r="M19" s="104"/>
      <c r="N19" s="104">
        <v>2</v>
      </c>
      <c r="O19" s="104"/>
      <c r="P19" s="104"/>
      <c r="Q19" s="104"/>
      <c r="R19" s="104"/>
      <c r="S19" s="104"/>
      <c r="T19" s="105" t="s">
        <v>216</v>
      </c>
      <c r="U19" s="104"/>
    </row>
    <row r="20" spans="1:33" ht="14.6" thickBot="1">
      <c r="A20" s="152"/>
      <c r="B20" s="156"/>
      <c r="C20" s="79">
        <v>16</v>
      </c>
      <c r="D20" s="108" t="s">
        <v>54</v>
      </c>
      <c r="E20" s="106" t="s">
        <v>21</v>
      </c>
      <c r="F20" s="104">
        <v>1</v>
      </c>
      <c r="G20" s="104" t="s">
        <v>17</v>
      </c>
      <c r="H20" s="107">
        <v>2</v>
      </c>
      <c r="I20" s="104">
        <v>36</v>
      </c>
      <c r="J20" s="104">
        <v>36</v>
      </c>
      <c r="K20" s="104"/>
      <c r="L20" s="104">
        <v>3</v>
      </c>
      <c r="M20" s="104"/>
      <c r="N20" s="104"/>
      <c r="O20" s="104"/>
      <c r="P20" s="104"/>
      <c r="Q20" s="104"/>
      <c r="R20" s="104"/>
      <c r="S20" s="104"/>
      <c r="T20" s="108" t="s">
        <v>217</v>
      </c>
      <c r="U20" s="104"/>
    </row>
    <row r="21" spans="1:33" s="8" customFormat="1" ht="14.6" thickBot="1">
      <c r="A21" s="152"/>
      <c r="B21" s="157" t="s">
        <v>22</v>
      </c>
      <c r="C21" s="158"/>
      <c r="D21" s="158"/>
      <c r="E21" s="159"/>
      <c r="F21" s="104"/>
      <c r="G21" s="104"/>
      <c r="H21" s="78">
        <f t="shared" ref="H21:S21" si="0">SUM(H5:H20)</f>
        <v>40</v>
      </c>
      <c r="I21" s="79">
        <f t="shared" si="0"/>
        <v>722</v>
      </c>
      <c r="J21" s="79">
        <f t="shared" si="0"/>
        <v>554</v>
      </c>
      <c r="K21" s="79">
        <f t="shared" si="0"/>
        <v>168</v>
      </c>
      <c r="L21" s="79">
        <f t="shared" si="0"/>
        <v>18</v>
      </c>
      <c r="M21" s="79">
        <f t="shared" si="0"/>
        <v>11</v>
      </c>
      <c r="N21" s="79">
        <f t="shared" si="0"/>
        <v>13</v>
      </c>
      <c r="O21" s="79">
        <f t="shared" si="0"/>
        <v>6</v>
      </c>
      <c r="P21" s="79">
        <f t="shared" si="0"/>
        <v>5</v>
      </c>
      <c r="Q21" s="79">
        <f t="shared" si="0"/>
        <v>0</v>
      </c>
      <c r="R21" s="79">
        <f t="shared" si="0"/>
        <v>0</v>
      </c>
      <c r="S21" s="79">
        <f t="shared" si="0"/>
        <v>0</v>
      </c>
      <c r="T21" s="79"/>
      <c r="U21" s="79"/>
      <c r="V21" s="47"/>
      <c r="W21" s="47"/>
      <c r="X21" s="47"/>
      <c r="Y21" s="47"/>
      <c r="Z21" s="47"/>
    </row>
    <row r="22" spans="1:33" ht="14.6" thickBot="1">
      <c r="A22" s="152"/>
      <c r="B22" s="154" t="s">
        <v>23</v>
      </c>
      <c r="C22" s="104"/>
      <c r="D22" s="106" t="s">
        <v>24</v>
      </c>
      <c r="E22" s="104" t="s">
        <v>25</v>
      </c>
      <c r="F22" s="111" t="s">
        <v>218</v>
      </c>
      <c r="G22" s="104" t="s">
        <v>17</v>
      </c>
      <c r="H22" s="160" t="s">
        <v>219</v>
      </c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2"/>
      <c r="T22" s="104"/>
      <c r="U22" s="104"/>
    </row>
    <row r="23" spans="1:33" ht="14.6" thickBot="1">
      <c r="A23" s="152"/>
      <c r="B23" s="155"/>
      <c r="C23" s="104"/>
      <c r="D23" s="106" t="s">
        <v>26</v>
      </c>
      <c r="E23" s="104" t="s">
        <v>27</v>
      </c>
      <c r="F23" s="111" t="s">
        <v>218</v>
      </c>
      <c r="G23" s="104" t="s">
        <v>17</v>
      </c>
      <c r="H23" s="163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5"/>
      <c r="T23" s="104"/>
      <c r="U23" s="104"/>
    </row>
    <row r="24" spans="1:33" ht="23.6" thickBot="1">
      <c r="A24" s="152"/>
      <c r="B24" s="155"/>
      <c r="C24" s="104"/>
      <c r="D24" s="106" t="s">
        <v>28</v>
      </c>
      <c r="E24" s="104" t="s">
        <v>220</v>
      </c>
      <c r="F24" s="111" t="s">
        <v>218</v>
      </c>
      <c r="G24" s="104" t="s">
        <v>17</v>
      </c>
      <c r="H24" s="163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  <c r="T24" s="104"/>
      <c r="U24" s="104"/>
    </row>
    <row r="25" spans="1:33" ht="14.6" thickBot="1">
      <c r="A25" s="152"/>
      <c r="B25" s="156"/>
      <c r="C25" s="104"/>
      <c r="D25" s="106" t="s">
        <v>29</v>
      </c>
      <c r="E25" s="104" t="s">
        <v>30</v>
      </c>
      <c r="F25" s="111" t="s">
        <v>218</v>
      </c>
      <c r="G25" s="104" t="s">
        <v>17</v>
      </c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8"/>
      <c r="T25" s="104"/>
      <c r="U25" s="10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s="8" customFormat="1" ht="14.6" thickBot="1">
      <c r="A26" s="152"/>
      <c r="B26" s="157" t="s">
        <v>22</v>
      </c>
      <c r="C26" s="158"/>
      <c r="D26" s="158"/>
      <c r="E26" s="159"/>
      <c r="F26" s="104"/>
      <c r="G26" s="104"/>
      <c r="H26" s="104">
        <v>8</v>
      </c>
      <c r="I26" s="104">
        <v>144</v>
      </c>
      <c r="J26" s="104">
        <v>144</v>
      </c>
      <c r="K26" s="104"/>
      <c r="L26" s="104"/>
      <c r="M26" s="104">
        <v>2</v>
      </c>
      <c r="N26" s="104">
        <v>2</v>
      </c>
      <c r="O26" s="104">
        <v>2</v>
      </c>
      <c r="P26" s="104">
        <v>2</v>
      </c>
      <c r="Q26" s="104"/>
      <c r="R26" s="104"/>
      <c r="S26" s="104"/>
      <c r="T26" s="104"/>
      <c r="U26" s="104"/>
    </row>
    <row r="27" spans="1:33" s="8" customFormat="1" ht="14.6" thickBot="1">
      <c r="A27" s="153"/>
      <c r="B27" s="157" t="s">
        <v>31</v>
      </c>
      <c r="C27" s="158"/>
      <c r="D27" s="158"/>
      <c r="E27" s="159"/>
      <c r="F27" s="104"/>
      <c r="G27" s="104"/>
      <c r="H27" s="79">
        <f>H21+H26</f>
        <v>48</v>
      </c>
      <c r="I27" s="79">
        <f>I21+I26</f>
        <v>866</v>
      </c>
      <c r="J27" s="79">
        <f t="shared" ref="J27:S27" si="1">J21+J26</f>
        <v>698</v>
      </c>
      <c r="K27" s="79">
        <f t="shared" si="1"/>
        <v>168</v>
      </c>
      <c r="L27" s="79">
        <f t="shared" si="1"/>
        <v>18</v>
      </c>
      <c r="M27" s="79">
        <f t="shared" si="1"/>
        <v>13</v>
      </c>
      <c r="N27" s="79">
        <f t="shared" si="1"/>
        <v>15</v>
      </c>
      <c r="O27" s="79">
        <f t="shared" si="1"/>
        <v>8</v>
      </c>
      <c r="P27" s="79">
        <f t="shared" si="1"/>
        <v>7</v>
      </c>
      <c r="Q27" s="79">
        <f t="shared" si="1"/>
        <v>0</v>
      </c>
      <c r="R27" s="79">
        <f t="shared" si="1"/>
        <v>0</v>
      </c>
      <c r="S27" s="79">
        <f t="shared" si="1"/>
        <v>0</v>
      </c>
      <c r="T27" s="104"/>
      <c r="U27" s="104"/>
    </row>
    <row r="28" spans="1:33">
      <c r="A28" s="43" t="s">
        <v>141</v>
      </c>
      <c r="B28" s="43"/>
      <c r="C28" s="43"/>
      <c r="D28" s="43"/>
      <c r="E28" s="43"/>
      <c r="F28" s="43"/>
      <c r="G28" s="44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33">
      <c r="A29" s="36"/>
      <c r="B29" s="36"/>
      <c r="C29" s="36"/>
      <c r="D29" s="36"/>
      <c r="E29" s="36"/>
      <c r="F29" s="36"/>
      <c r="G29" s="37"/>
      <c r="H29" s="36"/>
      <c r="I29" s="36"/>
      <c r="J29" s="36"/>
      <c r="K29" s="36"/>
      <c r="L29" s="36"/>
      <c r="M29" s="36"/>
      <c r="N29" s="36"/>
      <c r="O29" s="36"/>
      <c r="P29" s="36"/>
    </row>
  </sheetData>
  <mergeCells count="22">
    <mergeCell ref="U2:U4"/>
    <mergeCell ref="J3:J4"/>
    <mergeCell ref="K3:K4"/>
    <mergeCell ref="A5:A27"/>
    <mergeCell ref="B5:B20"/>
    <mergeCell ref="B21:E21"/>
    <mergeCell ref="B22:B25"/>
    <mergeCell ref="H22:S25"/>
    <mergeCell ref="B26:E26"/>
    <mergeCell ref="B27:E27"/>
    <mergeCell ref="L2:S2"/>
    <mergeCell ref="T2:T4"/>
    <mergeCell ref="G2:G4"/>
    <mergeCell ref="H2:H4"/>
    <mergeCell ref="I2:I4"/>
    <mergeCell ref="J2:K2"/>
    <mergeCell ref="F2:F4"/>
    <mergeCell ref="A2:A4"/>
    <mergeCell ref="B2:B4"/>
    <mergeCell ref="C2:C4"/>
    <mergeCell ref="D2:D4"/>
    <mergeCell ref="E2:E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A2" sqref="A2:U38"/>
    </sheetView>
  </sheetViews>
  <sheetFormatPr defaultRowHeight="14.15"/>
  <cols>
    <col min="1" max="1" width="4.15234375" customWidth="1"/>
    <col min="2" max="2" width="3.84375" customWidth="1"/>
    <col min="3" max="3" width="4.4609375" customWidth="1"/>
    <col min="4" max="4" width="8.84375" customWidth="1"/>
    <col min="5" max="5" width="20.84375" customWidth="1"/>
    <col min="6" max="6" width="2.765625" customWidth="1"/>
    <col min="7" max="7" width="4.15234375" style="5" customWidth="1"/>
    <col min="8" max="8" width="5.23046875" style="128" customWidth="1"/>
    <col min="9" max="9" width="5.07421875" customWidth="1"/>
    <col min="10" max="11" width="4.15234375" customWidth="1"/>
    <col min="12" max="19" width="3.23046875" customWidth="1"/>
    <col min="20" max="20" width="3.84375" customWidth="1"/>
    <col min="21" max="21" width="3.765625" customWidth="1"/>
  </cols>
  <sheetData>
    <row r="1" spans="1:23" ht="18" customHeight="1">
      <c r="A1" s="6" t="s">
        <v>359</v>
      </c>
    </row>
    <row r="2" spans="1:23" ht="18" customHeight="1">
      <c r="A2" s="169" t="s">
        <v>0</v>
      </c>
      <c r="B2" s="169" t="s">
        <v>1</v>
      </c>
      <c r="C2" s="170" t="s">
        <v>2</v>
      </c>
      <c r="D2" s="170" t="s">
        <v>3</v>
      </c>
      <c r="E2" s="170" t="s">
        <v>4</v>
      </c>
      <c r="F2" s="170" t="s">
        <v>5</v>
      </c>
      <c r="G2" s="169" t="s">
        <v>6</v>
      </c>
      <c r="H2" s="170" t="s">
        <v>7</v>
      </c>
      <c r="I2" s="169" t="s">
        <v>8</v>
      </c>
      <c r="J2" s="170" t="s">
        <v>9</v>
      </c>
      <c r="K2" s="170"/>
      <c r="L2" s="170" t="s">
        <v>10</v>
      </c>
      <c r="M2" s="170"/>
      <c r="N2" s="170"/>
      <c r="O2" s="170"/>
      <c r="P2" s="170"/>
      <c r="Q2" s="170"/>
      <c r="R2" s="170"/>
      <c r="S2" s="170"/>
      <c r="T2" s="170" t="s">
        <v>11</v>
      </c>
      <c r="U2" s="170" t="s">
        <v>12</v>
      </c>
    </row>
    <row r="3" spans="1:23" ht="18" customHeight="1">
      <c r="A3" s="169"/>
      <c r="B3" s="169"/>
      <c r="C3" s="170"/>
      <c r="D3" s="170"/>
      <c r="E3" s="170"/>
      <c r="F3" s="170"/>
      <c r="G3" s="169"/>
      <c r="H3" s="170"/>
      <c r="I3" s="169"/>
      <c r="J3" s="170" t="s">
        <v>13</v>
      </c>
      <c r="K3" s="170" t="s">
        <v>14</v>
      </c>
      <c r="L3" s="92" t="s">
        <v>32</v>
      </c>
      <c r="M3" s="92" t="s">
        <v>33</v>
      </c>
      <c r="N3" s="92" t="s">
        <v>34</v>
      </c>
      <c r="O3" s="92" t="s">
        <v>35</v>
      </c>
      <c r="P3" s="92" t="s">
        <v>36</v>
      </c>
      <c r="Q3" s="92" t="s">
        <v>37</v>
      </c>
      <c r="R3" s="92" t="s">
        <v>38</v>
      </c>
      <c r="S3" s="92" t="s">
        <v>39</v>
      </c>
      <c r="T3" s="170"/>
      <c r="U3" s="170"/>
    </row>
    <row r="4" spans="1:23" ht="21.75" customHeight="1">
      <c r="A4" s="169"/>
      <c r="B4" s="169"/>
      <c r="C4" s="170"/>
      <c r="D4" s="170"/>
      <c r="E4" s="170"/>
      <c r="F4" s="170"/>
      <c r="G4" s="169"/>
      <c r="H4" s="170"/>
      <c r="I4" s="169"/>
      <c r="J4" s="170"/>
      <c r="K4" s="170"/>
      <c r="L4" s="92" t="s">
        <v>193</v>
      </c>
      <c r="M4" s="92" t="s">
        <v>194</v>
      </c>
      <c r="N4" s="92" t="s">
        <v>195</v>
      </c>
      <c r="O4" s="92" t="s">
        <v>195</v>
      </c>
      <c r="P4" s="92" t="s">
        <v>196</v>
      </c>
      <c r="Q4" s="92" t="s">
        <v>197</v>
      </c>
      <c r="R4" s="92" t="s">
        <v>368</v>
      </c>
      <c r="S4" s="92" t="s">
        <v>198</v>
      </c>
      <c r="T4" s="170"/>
      <c r="U4" s="170"/>
    </row>
    <row r="5" spans="1:23">
      <c r="A5" s="169" t="s">
        <v>40</v>
      </c>
      <c r="B5" s="173" t="s">
        <v>16</v>
      </c>
      <c r="C5" s="92">
        <v>17</v>
      </c>
      <c r="D5" s="92" t="s">
        <v>55</v>
      </c>
      <c r="E5" s="93" t="s">
        <v>314</v>
      </c>
      <c r="F5" s="92">
        <v>1</v>
      </c>
      <c r="G5" s="92" t="s">
        <v>19</v>
      </c>
      <c r="H5" s="94">
        <v>4</v>
      </c>
      <c r="I5" s="92">
        <v>72</v>
      </c>
      <c r="J5" s="92">
        <v>72</v>
      </c>
      <c r="K5" s="92"/>
      <c r="L5" s="92">
        <v>5</v>
      </c>
      <c r="M5" s="92"/>
      <c r="N5" s="92"/>
      <c r="O5" s="92"/>
      <c r="P5" s="92"/>
      <c r="Q5" s="92"/>
      <c r="R5" s="92"/>
      <c r="S5" s="92"/>
      <c r="T5" s="92" t="s">
        <v>272</v>
      </c>
      <c r="U5" s="92"/>
    </row>
    <row r="6" spans="1:23">
      <c r="A6" s="169"/>
      <c r="B6" s="174"/>
      <c r="C6" s="92">
        <v>18</v>
      </c>
      <c r="D6" s="92" t="s">
        <v>56</v>
      </c>
      <c r="E6" s="93" t="s">
        <v>315</v>
      </c>
      <c r="F6" s="92">
        <v>2</v>
      </c>
      <c r="G6" s="92" t="s">
        <v>19</v>
      </c>
      <c r="H6" s="94">
        <v>4</v>
      </c>
      <c r="I6" s="92">
        <v>72</v>
      </c>
      <c r="J6" s="92">
        <v>72</v>
      </c>
      <c r="K6" s="92"/>
      <c r="L6" s="92"/>
      <c r="M6" s="92">
        <v>5</v>
      </c>
      <c r="N6" s="92"/>
      <c r="O6" s="92"/>
      <c r="P6" s="92"/>
      <c r="Q6" s="92"/>
      <c r="R6" s="92"/>
      <c r="S6" s="92"/>
      <c r="T6" s="92" t="s">
        <v>272</v>
      </c>
      <c r="U6" s="92"/>
      <c r="V6" s="54"/>
    </row>
    <row r="7" spans="1:23">
      <c r="A7" s="169"/>
      <c r="B7" s="174"/>
      <c r="C7" s="138">
        <v>19</v>
      </c>
      <c r="D7" s="103" t="s">
        <v>363</v>
      </c>
      <c r="E7" s="93" t="s">
        <v>361</v>
      </c>
      <c r="F7" s="138">
        <v>2</v>
      </c>
      <c r="G7" s="138" t="s">
        <v>19</v>
      </c>
      <c r="H7" s="94">
        <v>4</v>
      </c>
      <c r="I7" s="138">
        <v>72</v>
      </c>
      <c r="J7" s="138">
        <v>72</v>
      </c>
      <c r="K7" s="138"/>
      <c r="L7" s="138"/>
      <c r="M7" s="138">
        <v>4</v>
      </c>
      <c r="N7" s="138"/>
      <c r="O7" s="138"/>
      <c r="P7" s="138"/>
      <c r="Q7" s="138"/>
      <c r="R7" s="138"/>
      <c r="S7" s="138"/>
      <c r="T7" s="138" t="s">
        <v>272</v>
      </c>
      <c r="U7" s="138"/>
      <c r="V7" s="54"/>
    </row>
    <row r="8" spans="1:23">
      <c r="A8" s="169"/>
      <c r="B8" s="174"/>
      <c r="C8" s="92">
        <v>20</v>
      </c>
      <c r="D8" s="103" t="s">
        <v>364</v>
      </c>
      <c r="E8" s="93" t="s">
        <v>362</v>
      </c>
      <c r="F8" s="92">
        <v>3</v>
      </c>
      <c r="G8" s="92" t="s">
        <v>19</v>
      </c>
      <c r="H8" s="94">
        <v>2</v>
      </c>
      <c r="I8" s="92">
        <v>36</v>
      </c>
      <c r="J8" s="92"/>
      <c r="K8" s="92">
        <v>36</v>
      </c>
      <c r="L8" s="92"/>
      <c r="M8" s="92"/>
      <c r="N8" s="92">
        <v>2</v>
      </c>
      <c r="O8" s="92"/>
      <c r="P8" s="92"/>
      <c r="Q8" s="92"/>
      <c r="R8" s="92"/>
      <c r="S8" s="92"/>
      <c r="T8" s="92" t="s">
        <v>272</v>
      </c>
      <c r="U8" s="92"/>
      <c r="V8" s="54"/>
      <c r="W8" s="54"/>
    </row>
    <row r="9" spans="1:23">
      <c r="A9" s="169"/>
      <c r="B9" s="174"/>
      <c r="C9" s="92">
        <v>21</v>
      </c>
      <c r="D9" s="92">
        <v>112140100</v>
      </c>
      <c r="E9" s="95" t="s">
        <v>104</v>
      </c>
      <c r="F9" s="92">
        <v>1</v>
      </c>
      <c r="G9" s="92" t="s">
        <v>17</v>
      </c>
      <c r="H9" s="94">
        <v>2</v>
      </c>
      <c r="I9" s="92">
        <v>36</v>
      </c>
      <c r="J9" s="92">
        <v>10</v>
      </c>
      <c r="K9" s="92">
        <v>26</v>
      </c>
      <c r="L9" s="92">
        <v>3</v>
      </c>
      <c r="M9" s="92"/>
      <c r="N9" s="92"/>
      <c r="O9" s="92"/>
      <c r="P9" s="92"/>
      <c r="Q9" s="92"/>
      <c r="R9" s="92"/>
      <c r="S9" s="92"/>
      <c r="T9" s="92" t="s">
        <v>208</v>
      </c>
      <c r="U9" s="92" t="s">
        <v>273</v>
      </c>
      <c r="V9" s="56"/>
    </row>
    <row r="10" spans="1:23" s="83" customFormat="1">
      <c r="A10" s="169"/>
      <c r="B10" s="174"/>
      <c r="C10" s="92">
        <v>22</v>
      </c>
      <c r="D10" s="92">
        <v>112140900</v>
      </c>
      <c r="E10" s="96" t="s">
        <v>105</v>
      </c>
      <c r="F10" s="92">
        <v>4</v>
      </c>
      <c r="G10" s="92" t="s">
        <v>274</v>
      </c>
      <c r="H10" s="129">
        <v>3</v>
      </c>
      <c r="I10" s="92">
        <v>54</v>
      </c>
      <c r="J10" s="92">
        <v>46</v>
      </c>
      <c r="K10" s="92">
        <v>8</v>
      </c>
      <c r="L10" s="92"/>
      <c r="M10" s="92"/>
      <c r="N10" s="92">
        <v>4</v>
      </c>
      <c r="O10" s="92"/>
      <c r="P10" s="92"/>
      <c r="Q10" s="92"/>
      <c r="R10" s="92"/>
      <c r="S10" s="92"/>
      <c r="T10" s="92" t="s">
        <v>208</v>
      </c>
      <c r="U10" s="92"/>
      <c r="V10" s="82"/>
    </row>
    <row r="11" spans="1:23">
      <c r="A11" s="169"/>
      <c r="B11" s="174"/>
      <c r="C11" s="92">
        <v>23</v>
      </c>
      <c r="D11" s="92">
        <v>110040800</v>
      </c>
      <c r="E11" s="98" t="s">
        <v>275</v>
      </c>
      <c r="F11" s="92">
        <v>3</v>
      </c>
      <c r="G11" s="99" t="s">
        <v>19</v>
      </c>
      <c r="H11" s="94">
        <v>1.5</v>
      </c>
      <c r="I11" s="100">
        <v>30</v>
      </c>
      <c r="J11" s="100">
        <v>30</v>
      </c>
      <c r="K11" s="92"/>
      <c r="L11" s="92"/>
      <c r="M11" s="92">
        <v>2</v>
      </c>
      <c r="N11" s="92"/>
      <c r="O11" s="92"/>
      <c r="P11" s="92"/>
      <c r="Q11" s="92"/>
      <c r="R11" s="92"/>
      <c r="S11" s="92"/>
      <c r="T11" s="92" t="s">
        <v>208</v>
      </c>
      <c r="U11" s="92"/>
    </row>
    <row r="12" spans="1:23">
      <c r="A12" s="169"/>
      <c r="B12" s="174"/>
      <c r="C12" s="92">
        <v>24</v>
      </c>
      <c r="D12" s="92">
        <v>110041000</v>
      </c>
      <c r="E12" s="95" t="s">
        <v>276</v>
      </c>
      <c r="F12" s="92">
        <v>6</v>
      </c>
      <c r="G12" s="92" t="s">
        <v>17</v>
      </c>
      <c r="H12" s="94">
        <v>3</v>
      </c>
      <c r="I12" s="92">
        <v>54</v>
      </c>
      <c r="J12" s="92">
        <v>54</v>
      </c>
      <c r="K12" s="92"/>
      <c r="L12" s="92"/>
      <c r="M12" s="92"/>
      <c r="N12" s="92"/>
      <c r="O12" s="92"/>
      <c r="P12" s="92"/>
      <c r="Q12" s="92">
        <v>3</v>
      </c>
      <c r="R12" s="92"/>
      <c r="S12" s="92"/>
      <c r="T12" s="92" t="s">
        <v>208</v>
      </c>
      <c r="U12" s="92"/>
      <c r="V12" s="54"/>
      <c r="W12" s="54"/>
    </row>
    <row r="13" spans="1:23">
      <c r="A13" s="169"/>
      <c r="B13" s="174"/>
      <c r="C13" s="92">
        <v>25</v>
      </c>
      <c r="D13" s="92">
        <v>110040600</v>
      </c>
      <c r="E13" s="95" t="s">
        <v>277</v>
      </c>
      <c r="F13" s="92">
        <v>3</v>
      </c>
      <c r="G13" s="92" t="s">
        <v>278</v>
      </c>
      <c r="H13" s="130">
        <v>3.5</v>
      </c>
      <c r="I13" s="92">
        <v>64</v>
      </c>
      <c r="J13" s="92">
        <v>56</v>
      </c>
      <c r="K13" s="92">
        <v>8</v>
      </c>
      <c r="L13" s="92"/>
      <c r="M13" s="92"/>
      <c r="N13" s="92"/>
      <c r="O13" s="92">
        <v>4</v>
      </c>
      <c r="P13" s="92"/>
      <c r="Q13" s="92"/>
      <c r="R13" s="92"/>
      <c r="S13" s="92"/>
      <c r="T13" s="92" t="s">
        <v>208</v>
      </c>
      <c r="U13" s="92"/>
      <c r="V13" s="51"/>
    </row>
    <row r="14" spans="1:23">
      <c r="A14" s="169"/>
      <c r="B14" s="174"/>
      <c r="C14" s="126">
        <v>26</v>
      </c>
      <c r="D14" s="126">
        <v>110041300</v>
      </c>
      <c r="E14" s="95" t="s">
        <v>337</v>
      </c>
      <c r="F14" s="126">
        <v>3</v>
      </c>
      <c r="G14" s="126" t="s">
        <v>278</v>
      </c>
      <c r="H14" s="130">
        <v>2</v>
      </c>
      <c r="I14" s="126">
        <v>36</v>
      </c>
      <c r="J14" s="126">
        <v>36</v>
      </c>
      <c r="K14" s="126"/>
      <c r="L14" s="126"/>
      <c r="M14" s="126"/>
      <c r="N14" s="126">
        <v>3</v>
      </c>
      <c r="O14" s="126"/>
      <c r="P14" s="126"/>
      <c r="Q14" s="126"/>
      <c r="R14" s="126"/>
      <c r="S14" s="126"/>
      <c r="T14" s="126" t="s">
        <v>208</v>
      </c>
      <c r="U14" s="126"/>
      <c r="V14" s="51"/>
    </row>
    <row r="15" spans="1:23">
      <c r="A15" s="169"/>
      <c r="B15" s="174"/>
      <c r="C15" s="92">
        <v>27</v>
      </c>
      <c r="D15" s="92">
        <v>112140199</v>
      </c>
      <c r="E15" s="95" t="s">
        <v>279</v>
      </c>
      <c r="F15" s="92">
        <v>4</v>
      </c>
      <c r="G15" s="92" t="s">
        <v>280</v>
      </c>
      <c r="H15" s="94">
        <v>2.5</v>
      </c>
      <c r="I15" s="92">
        <v>46</v>
      </c>
      <c r="J15" s="92"/>
      <c r="K15" s="92">
        <v>46</v>
      </c>
      <c r="L15" s="92"/>
      <c r="M15" s="92"/>
      <c r="N15" s="92"/>
      <c r="O15" s="92">
        <v>3</v>
      </c>
      <c r="P15" s="92"/>
      <c r="Q15" s="92"/>
      <c r="R15" s="92"/>
      <c r="S15" s="92"/>
      <c r="T15" s="92" t="s">
        <v>208</v>
      </c>
      <c r="U15" s="92" t="s">
        <v>273</v>
      </c>
      <c r="V15" s="54"/>
    </row>
    <row r="16" spans="1:23">
      <c r="A16" s="169"/>
      <c r="B16" s="174"/>
      <c r="C16" s="92">
        <v>28</v>
      </c>
      <c r="D16" s="92">
        <v>112140299</v>
      </c>
      <c r="E16" s="95" t="s">
        <v>281</v>
      </c>
      <c r="F16" s="92">
        <v>5</v>
      </c>
      <c r="G16" s="92" t="s">
        <v>280</v>
      </c>
      <c r="H16" s="94">
        <v>2</v>
      </c>
      <c r="I16" s="92">
        <v>36</v>
      </c>
      <c r="J16" s="92"/>
      <c r="K16" s="92">
        <v>36</v>
      </c>
      <c r="L16" s="92"/>
      <c r="M16" s="92"/>
      <c r="N16" s="92"/>
      <c r="O16" s="92"/>
      <c r="P16" s="92">
        <v>3</v>
      </c>
      <c r="Q16" s="92"/>
      <c r="R16" s="92"/>
      <c r="S16" s="92"/>
      <c r="T16" s="92" t="s">
        <v>208</v>
      </c>
      <c r="U16" s="92" t="s">
        <v>273</v>
      </c>
      <c r="V16" s="54"/>
    </row>
    <row r="17" spans="1:23">
      <c r="A17" s="169"/>
      <c r="B17" s="174"/>
      <c r="C17" s="92">
        <v>29</v>
      </c>
      <c r="D17" s="92">
        <v>112140100</v>
      </c>
      <c r="E17" s="95" t="s">
        <v>282</v>
      </c>
      <c r="F17" s="92">
        <v>5</v>
      </c>
      <c r="G17" s="92" t="s">
        <v>19</v>
      </c>
      <c r="H17" s="94">
        <v>3.5</v>
      </c>
      <c r="I17" s="92">
        <v>64</v>
      </c>
      <c r="J17" s="92">
        <v>64</v>
      </c>
      <c r="K17" s="92"/>
      <c r="L17" s="92"/>
      <c r="M17" s="92"/>
      <c r="N17" s="92"/>
      <c r="O17" s="92"/>
      <c r="P17" s="92">
        <v>5</v>
      </c>
      <c r="Q17" s="92"/>
      <c r="R17" s="92"/>
      <c r="S17" s="92"/>
      <c r="T17" s="92" t="s">
        <v>208</v>
      </c>
      <c r="U17" s="92"/>
      <c r="V17" s="56"/>
    </row>
    <row r="18" spans="1:23" ht="23.15">
      <c r="A18" s="169"/>
      <c r="B18" s="174"/>
      <c r="C18" s="92">
        <v>30</v>
      </c>
      <c r="D18" s="92">
        <v>110040500</v>
      </c>
      <c r="E18" s="95" t="s">
        <v>367</v>
      </c>
      <c r="F18" s="100">
        <v>1</v>
      </c>
      <c r="G18" s="92" t="s">
        <v>17</v>
      </c>
      <c r="H18" s="130">
        <v>2</v>
      </c>
      <c r="I18" s="92">
        <v>36</v>
      </c>
      <c r="J18" s="92">
        <v>24</v>
      </c>
      <c r="K18" s="92">
        <v>12</v>
      </c>
      <c r="L18" s="92">
        <v>3</v>
      </c>
      <c r="M18" s="92"/>
      <c r="N18" s="92"/>
      <c r="O18" s="92"/>
      <c r="P18" s="92"/>
      <c r="Q18" s="92"/>
      <c r="R18" s="92"/>
      <c r="S18" s="92"/>
      <c r="T18" s="92" t="s">
        <v>214</v>
      </c>
      <c r="U18" s="92"/>
      <c r="V18" s="56"/>
    </row>
    <row r="19" spans="1:23">
      <c r="A19" s="169"/>
      <c r="B19" s="174"/>
      <c r="C19" s="92">
        <v>31</v>
      </c>
      <c r="D19" s="92">
        <v>112141000</v>
      </c>
      <c r="E19" s="95" t="s">
        <v>106</v>
      </c>
      <c r="F19" s="92">
        <v>3</v>
      </c>
      <c r="G19" s="92" t="s">
        <v>17</v>
      </c>
      <c r="H19" s="94">
        <v>1.5</v>
      </c>
      <c r="I19" s="92">
        <v>28</v>
      </c>
      <c r="J19" s="92">
        <v>20</v>
      </c>
      <c r="K19" s="100">
        <v>8</v>
      </c>
      <c r="L19" s="92"/>
      <c r="M19" s="92"/>
      <c r="N19" s="92">
        <v>2</v>
      </c>
      <c r="O19" s="92"/>
      <c r="P19" s="92"/>
      <c r="Q19" s="92"/>
      <c r="R19" s="92"/>
      <c r="S19" s="92"/>
      <c r="T19" s="92" t="s">
        <v>208</v>
      </c>
      <c r="U19" s="92"/>
      <c r="V19" s="56"/>
    </row>
    <row r="20" spans="1:23">
      <c r="A20" s="169"/>
      <c r="B20" s="174"/>
      <c r="C20" s="92">
        <v>32</v>
      </c>
      <c r="D20" s="92">
        <v>112143200</v>
      </c>
      <c r="E20" s="98" t="s">
        <v>283</v>
      </c>
      <c r="F20" s="92">
        <v>2</v>
      </c>
      <c r="G20" s="92" t="s">
        <v>17</v>
      </c>
      <c r="H20" s="94">
        <v>1</v>
      </c>
      <c r="I20" s="92">
        <v>18</v>
      </c>
      <c r="J20" s="92">
        <v>18</v>
      </c>
      <c r="K20" s="92"/>
      <c r="L20" s="92"/>
      <c r="M20" s="92">
        <v>2</v>
      </c>
      <c r="N20" s="92"/>
      <c r="O20" s="92"/>
      <c r="P20" s="92"/>
      <c r="Q20" s="92"/>
      <c r="R20" s="92"/>
      <c r="S20" s="92"/>
      <c r="T20" s="92" t="s">
        <v>208</v>
      </c>
      <c r="U20" s="92"/>
      <c r="V20" s="54"/>
      <c r="W20" s="56"/>
    </row>
    <row r="21" spans="1:23" s="10" customFormat="1">
      <c r="A21" s="169"/>
      <c r="B21" s="170" t="s">
        <v>31</v>
      </c>
      <c r="C21" s="170"/>
      <c r="D21" s="170"/>
      <c r="E21" s="170"/>
      <c r="F21" s="92"/>
      <c r="G21" s="92"/>
      <c r="H21" s="97">
        <f t="shared" ref="H21:S21" si="0">SUM(H5:H20)</f>
        <v>41.5</v>
      </c>
      <c r="I21" s="101">
        <f t="shared" si="0"/>
        <v>754</v>
      </c>
      <c r="J21" s="101">
        <f t="shared" si="0"/>
        <v>574</v>
      </c>
      <c r="K21" s="101">
        <f t="shared" si="0"/>
        <v>180</v>
      </c>
      <c r="L21" s="101">
        <f t="shared" si="0"/>
        <v>11</v>
      </c>
      <c r="M21" s="101">
        <f t="shared" si="0"/>
        <v>13</v>
      </c>
      <c r="N21" s="101">
        <f t="shared" si="0"/>
        <v>11</v>
      </c>
      <c r="O21" s="101">
        <f t="shared" si="0"/>
        <v>7</v>
      </c>
      <c r="P21" s="101">
        <f t="shared" si="0"/>
        <v>8</v>
      </c>
      <c r="Q21" s="101">
        <f t="shared" si="0"/>
        <v>3</v>
      </c>
      <c r="R21" s="101">
        <f t="shared" si="0"/>
        <v>0</v>
      </c>
      <c r="S21" s="101">
        <f t="shared" si="0"/>
        <v>0</v>
      </c>
      <c r="T21" s="92"/>
      <c r="U21" s="92"/>
    </row>
    <row r="22" spans="1:23">
      <c r="A22" s="169" t="s">
        <v>284</v>
      </c>
      <c r="B22" s="169"/>
      <c r="C22" s="92">
        <v>33</v>
      </c>
      <c r="D22" s="92">
        <v>112141300</v>
      </c>
      <c r="E22" s="95" t="s">
        <v>285</v>
      </c>
      <c r="F22" s="92">
        <v>4</v>
      </c>
      <c r="G22" s="92" t="s">
        <v>274</v>
      </c>
      <c r="H22" s="94">
        <v>4</v>
      </c>
      <c r="I22" s="92">
        <v>72</v>
      </c>
      <c r="J22" s="92">
        <v>66</v>
      </c>
      <c r="K22" s="92">
        <v>6</v>
      </c>
      <c r="L22" s="92"/>
      <c r="M22" s="92"/>
      <c r="N22" s="92"/>
      <c r="O22" s="92">
        <v>5</v>
      </c>
      <c r="P22" s="92"/>
      <c r="Q22" s="92"/>
      <c r="R22" s="92"/>
      <c r="S22" s="92"/>
      <c r="T22" s="92" t="s">
        <v>208</v>
      </c>
      <c r="U22" s="92"/>
    </row>
    <row r="23" spans="1:23">
      <c r="A23" s="169"/>
      <c r="B23" s="169"/>
      <c r="C23" s="92">
        <v>34</v>
      </c>
      <c r="D23" s="92">
        <v>112141400</v>
      </c>
      <c r="E23" s="95" t="s">
        <v>340</v>
      </c>
      <c r="F23" s="92">
        <v>6</v>
      </c>
      <c r="G23" s="92" t="s">
        <v>274</v>
      </c>
      <c r="H23" s="94">
        <v>5</v>
      </c>
      <c r="I23" s="92">
        <v>90</v>
      </c>
      <c r="J23" s="92">
        <v>80</v>
      </c>
      <c r="K23" s="92">
        <v>10</v>
      </c>
      <c r="L23" s="92"/>
      <c r="M23" s="92"/>
      <c r="N23" s="92"/>
      <c r="O23" s="92"/>
      <c r="P23" s="92"/>
      <c r="Q23" s="92">
        <v>5</v>
      </c>
      <c r="R23" s="92"/>
      <c r="S23" s="92"/>
      <c r="T23" s="92" t="s">
        <v>208</v>
      </c>
      <c r="U23" s="92"/>
      <c r="V23" s="54"/>
    </row>
    <row r="24" spans="1:23">
      <c r="A24" s="169"/>
      <c r="B24" s="169"/>
      <c r="C24" s="92">
        <v>35</v>
      </c>
      <c r="D24" s="102">
        <v>112141500</v>
      </c>
      <c r="E24" s="95" t="s">
        <v>286</v>
      </c>
      <c r="F24" s="92">
        <v>4</v>
      </c>
      <c r="G24" s="92" t="s">
        <v>274</v>
      </c>
      <c r="H24" s="129">
        <v>2.5</v>
      </c>
      <c r="I24" s="92">
        <v>46</v>
      </c>
      <c r="J24" s="92">
        <v>36</v>
      </c>
      <c r="K24" s="92">
        <v>10</v>
      </c>
      <c r="L24" s="92"/>
      <c r="M24" s="92"/>
      <c r="N24" s="92"/>
      <c r="O24" s="92">
        <v>3</v>
      </c>
      <c r="P24" s="92"/>
      <c r="Q24" s="92"/>
      <c r="R24" s="92"/>
      <c r="S24" s="92"/>
      <c r="T24" s="92" t="s">
        <v>208</v>
      </c>
      <c r="U24" s="92"/>
      <c r="V24" s="54"/>
    </row>
    <row r="25" spans="1:23">
      <c r="A25" s="169"/>
      <c r="B25" s="169"/>
      <c r="C25" s="92">
        <v>36</v>
      </c>
      <c r="D25" s="102">
        <v>112143699</v>
      </c>
      <c r="E25" s="95" t="s">
        <v>287</v>
      </c>
      <c r="F25" s="92">
        <v>5</v>
      </c>
      <c r="G25" s="92" t="s">
        <v>205</v>
      </c>
      <c r="H25" s="129">
        <v>2</v>
      </c>
      <c r="I25" s="92">
        <v>36</v>
      </c>
      <c r="J25" s="92">
        <v>8</v>
      </c>
      <c r="K25" s="92">
        <v>28</v>
      </c>
      <c r="L25" s="92"/>
      <c r="M25" s="92"/>
      <c r="N25" s="92"/>
      <c r="O25" s="92"/>
      <c r="P25" s="92">
        <v>3</v>
      </c>
      <c r="Q25" s="92"/>
      <c r="R25" s="92"/>
      <c r="S25" s="92"/>
      <c r="T25" s="92" t="s">
        <v>208</v>
      </c>
      <c r="U25" s="92" t="s">
        <v>273</v>
      </c>
      <c r="V25" s="54"/>
    </row>
    <row r="26" spans="1:23" s="83" customFormat="1">
      <c r="A26" s="169"/>
      <c r="B26" s="169"/>
      <c r="C26" s="92">
        <v>37</v>
      </c>
      <c r="D26" s="102">
        <v>112141600</v>
      </c>
      <c r="E26" s="95" t="s">
        <v>288</v>
      </c>
      <c r="F26" s="92">
        <v>4</v>
      </c>
      <c r="G26" s="92" t="s">
        <v>274</v>
      </c>
      <c r="H26" s="130">
        <v>5.5</v>
      </c>
      <c r="I26" s="92">
        <v>98</v>
      </c>
      <c r="J26" s="92">
        <v>68</v>
      </c>
      <c r="K26" s="92">
        <v>30</v>
      </c>
      <c r="L26" s="92"/>
      <c r="M26" s="92"/>
      <c r="N26" s="92"/>
      <c r="O26" s="92">
        <v>5</v>
      </c>
      <c r="P26" s="92"/>
      <c r="Q26" s="92"/>
      <c r="R26" s="92"/>
      <c r="S26" s="92"/>
      <c r="T26" s="92" t="s">
        <v>208</v>
      </c>
      <c r="U26" s="92" t="s">
        <v>273</v>
      </c>
      <c r="V26" s="84"/>
    </row>
    <row r="27" spans="1:23">
      <c r="A27" s="169"/>
      <c r="B27" s="169"/>
      <c r="C27" s="92">
        <v>38</v>
      </c>
      <c r="D27" s="92">
        <v>110040900</v>
      </c>
      <c r="E27" s="95" t="s">
        <v>289</v>
      </c>
      <c r="F27" s="92">
        <v>6</v>
      </c>
      <c r="G27" s="92" t="s">
        <v>19</v>
      </c>
      <c r="H27" s="130">
        <v>2.5</v>
      </c>
      <c r="I27" s="92">
        <v>46</v>
      </c>
      <c r="J27" s="92">
        <v>46</v>
      </c>
      <c r="K27" s="92"/>
      <c r="L27" s="92"/>
      <c r="M27" s="92"/>
      <c r="N27" s="92"/>
      <c r="O27" s="92"/>
      <c r="P27" s="92"/>
      <c r="Q27" s="92">
        <v>3</v>
      </c>
      <c r="R27" s="92"/>
      <c r="S27" s="92"/>
      <c r="T27" s="92" t="s">
        <v>208</v>
      </c>
      <c r="U27" s="92"/>
    </row>
    <row r="28" spans="1:23">
      <c r="A28" s="169"/>
      <c r="B28" s="169"/>
      <c r="C28" s="92">
        <v>39</v>
      </c>
      <c r="D28" s="92">
        <v>112141700</v>
      </c>
      <c r="E28" s="95" t="s">
        <v>290</v>
      </c>
      <c r="F28" s="92">
        <v>6</v>
      </c>
      <c r="G28" s="92" t="s">
        <v>274</v>
      </c>
      <c r="H28" s="130">
        <v>3.5</v>
      </c>
      <c r="I28" s="92">
        <v>64</v>
      </c>
      <c r="J28" s="92">
        <v>58</v>
      </c>
      <c r="K28" s="92">
        <v>6</v>
      </c>
      <c r="L28" s="92"/>
      <c r="M28" s="92"/>
      <c r="N28" s="92"/>
      <c r="O28" s="92"/>
      <c r="P28" s="92"/>
      <c r="Q28" s="92">
        <v>4</v>
      </c>
      <c r="R28" s="92"/>
      <c r="S28" s="92"/>
      <c r="T28" s="92" t="s">
        <v>208</v>
      </c>
      <c r="U28" s="92"/>
    </row>
    <row r="29" spans="1:23">
      <c r="A29" s="169"/>
      <c r="B29" s="169"/>
      <c r="C29" s="92">
        <v>40</v>
      </c>
      <c r="D29" s="92">
        <v>112144000</v>
      </c>
      <c r="E29" s="95" t="s">
        <v>338</v>
      </c>
      <c r="F29" s="92">
        <v>5</v>
      </c>
      <c r="G29" s="99" t="s">
        <v>19</v>
      </c>
      <c r="H29" s="94">
        <v>3</v>
      </c>
      <c r="I29" s="92">
        <v>54</v>
      </c>
      <c r="J29" s="92">
        <v>48</v>
      </c>
      <c r="K29" s="92">
        <v>6</v>
      </c>
      <c r="L29" s="92"/>
      <c r="M29" s="92"/>
      <c r="N29" s="92"/>
      <c r="O29" s="92"/>
      <c r="P29" s="92">
        <v>5</v>
      </c>
      <c r="Q29" s="92"/>
      <c r="R29" s="92"/>
      <c r="S29" s="92"/>
      <c r="T29" s="92" t="s">
        <v>208</v>
      </c>
      <c r="U29" s="92"/>
      <c r="V29" s="51"/>
    </row>
    <row r="30" spans="1:23">
      <c r="A30" s="169"/>
      <c r="B30" s="169"/>
      <c r="C30" s="92">
        <v>41</v>
      </c>
      <c r="D30" s="92">
        <v>112144100</v>
      </c>
      <c r="E30" s="95" t="s">
        <v>339</v>
      </c>
      <c r="F30" s="92">
        <v>6</v>
      </c>
      <c r="G30" s="99" t="s">
        <v>19</v>
      </c>
      <c r="H30" s="94">
        <v>5</v>
      </c>
      <c r="I30" s="92">
        <v>90</v>
      </c>
      <c r="J30" s="92">
        <v>72</v>
      </c>
      <c r="K30" s="92">
        <v>18</v>
      </c>
      <c r="L30" s="92"/>
      <c r="M30" s="92"/>
      <c r="N30" s="92"/>
      <c r="O30" s="92"/>
      <c r="P30" s="92"/>
      <c r="Q30" s="92">
        <v>5</v>
      </c>
      <c r="R30" s="92"/>
      <c r="S30" s="92"/>
      <c r="T30" s="92" t="s">
        <v>208</v>
      </c>
      <c r="U30" s="92"/>
      <c r="V30" s="54"/>
    </row>
    <row r="31" spans="1:23" s="54" customFormat="1">
      <c r="A31" s="169"/>
      <c r="B31" s="169"/>
      <c r="C31" s="92">
        <v>42</v>
      </c>
      <c r="D31" s="92">
        <v>112144200</v>
      </c>
      <c r="E31" s="95" t="s">
        <v>291</v>
      </c>
      <c r="F31" s="92">
        <v>6</v>
      </c>
      <c r="G31" s="99" t="s">
        <v>205</v>
      </c>
      <c r="H31" s="94">
        <v>2.5</v>
      </c>
      <c r="I31" s="92">
        <v>44</v>
      </c>
      <c r="J31" s="92"/>
      <c r="K31" s="92">
        <v>44</v>
      </c>
      <c r="L31" s="92"/>
      <c r="M31" s="92"/>
      <c r="N31" s="92"/>
      <c r="O31" s="92"/>
      <c r="P31" s="92"/>
      <c r="Q31" s="92">
        <v>3</v>
      </c>
      <c r="R31" s="92"/>
      <c r="S31" s="92"/>
      <c r="T31" s="92" t="s">
        <v>208</v>
      </c>
      <c r="U31" s="92" t="s">
        <v>273</v>
      </c>
    </row>
    <row r="32" spans="1:23" s="9" customFormat="1">
      <c r="A32" s="169"/>
      <c r="B32" s="170" t="s">
        <v>22</v>
      </c>
      <c r="C32" s="170"/>
      <c r="D32" s="170"/>
      <c r="E32" s="170"/>
      <c r="F32" s="92"/>
      <c r="G32" s="92"/>
      <c r="H32" s="126">
        <f t="shared" ref="H32:M32" si="1">SUM(H22:H31)</f>
        <v>35.5</v>
      </c>
      <c r="I32" s="92">
        <f t="shared" si="1"/>
        <v>640</v>
      </c>
      <c r="J32" s="92">
        <f t="shared" si="1"/>
        <v>482</v>
      </c>
      <c r="K32" s="92">
        <f t="shared" si="1"/>
        <v>158</v>
      </c>
      <c r="L32" s="92">
        <f t="shared" si="1"/>
        <v>0</v>
      </c>
      <c r="M32" s="92">
        <f t="shared" si="1"/>
        <v>0</v>
      </c>
      <c r="N32" s="92">
        <f t="shared" ref="N32:S32" si="2">SUM(N22:N31)</f>
        <v>0</v>
      </c>
      <c r="O32" s="92">
        <f t="shared" si="2"/>
        <v>13</v>
      </c>
      <c r="P32" s="92">
        <f t="shared" si="2"/>
        <v>8</v>
      </c>
      <c r="Q32" s="92">
        <f t="shared" si="2"/>
        <v>20</v>
      </c>
      <c r="R32" s="92">
        <f t="shared" si="2"/>
        <v>0</v>
      </c>
      <c r="S32" s="92">
        <f t="shared" si="2"/>
        <v>0</v>
      </c>
      <c r="T32" s="92"/>
      <c r="U32" s="92"/>
    </row>
    <row r="33" spans="1:22">
      <c r="A33" s="169"/>
      <c r="B33" s="169" t="s">
        <v>292</v>
      </c>
      <c r="C33" s="92">
        <v>43</v>
      </c>
      <c r="D33" s="92">
        <v>112142800</v>
      </c>
      <c r="E33" s="95" t="s">
        <v>293</v>
      </c>
      <c r="F33" s="92">
        <v>5</v>
      </c>
      <c r="G33" s="92" t="s">
        <v>280</v>
      </c>
      <c r="H33" s="97">
        <v>1.5</v>
      </c>
      <c r="I33" s="92">
        <v>26</v>
      </c>
      <c r="J33" s="92">
        <v>26</v>
      </c>
      <c r="K33" s="92"/>
      <c r="L33" s="92"/>
      <c r="M33" s="92"/>
      <c r="N33" s="92"/>
      <c r="O33" s="92"/>
      <c r="P33" s="92">
        <v>2</v>
      </c>
      <c r="Q33" s="92"/>
      <c r="R33" s="92"/>
      <c r="S33" s="92"/>
      <c r="T33" s="92" t="s">
        <v>208</v>
      </c>
      <c r="U33" s="92"/>
      <c r="V33" s="54"/>
    </row>
    <row r="34" spans="1:22">
      <c r="A34" s="169"/>
      <c r="B34" s="169"/>
      <c r="C34" s="92">
        <v>44</v>
      </c>
      <c r="D34" s="92">
        <v>112142900</v>
      </c>
      <c r="E34" s="95" t="s">
        <v>294</v>
      </c>
      <c r="F34" s="92">
        <v>5</v>
      </c>
      <c r="G34" s="92" t="s">
        <v>280</v>
      </c>
      <c r="H34" s="97">
        <v>1.5</v>
      </c>
      <c r="I34" s="92">
        <v>26</v>
      </c>
      <c r="J34" s="92">
        <v>26</v>
      </c>
      <c r="K34" s="92"/>
      <c r="L34" s="92"/>
      <c r="M34" s="92"/>
      <c r="N34" s="92"/>
      <c r="O34" s="92"/>
      <c r="P34" s="92">
        <v>2</v>
      </c>
      <c r="Q34" s="92"/>
      <c r="R34" s="92"/>
      <c r="S34" s="92"/>
      <c r="T34" s="92" t="s">
        <v>208</v>
      </c>
      <c r="U34" s="92"/>
      <c r="V34" s="54"/>
    </row>
    <row r="35" spans="1:22">
      <c r="A35" s="169"/>
      <c r="B35" s="169"/>
      <c r="C35" s="92">
        <v>45</v>
      </c>
      <c r="D35" s="103" t="s">
        <v>295</v>
      </c>
      <c r="E35" s="95" t="s">
        <v>308</v>
      </c>
      <c r="F35" s="92">
        <v>6</v>
      </c>
      <c r="G35" s="92" t="s">
        <v>280</v>
      </c>
      <c r="H35" s="97">
        <v>1.5</v>
      </c>
      <c r="I35" s="92">
        <v>26</v>
      </c>
      <c r="J35" s="92">
        <v>26</v>
      </c>
      <c r="K35" s="92"/>
      <c r="L35" s="92"/>
      <c r="M35" s="92"/>
      <c r="N35" s="92"/>
      <c r="O35" s="92"/>
      <c r="P35" s="92"/>
      <c r="Q35" s="92">
        <v>2</v>
      </c>
      <c r="R35" s="92"/>
      <c r="S35" s="92"/>
      <c r="T35" s="92" t="s">
        <v>208</v>
      </c>
      <c r="U35" s="92" t="s">
        <v>313</v>
      </c>
    </row>
    <row r="36" spans="1:22">
      <c r="A36" s="169"/>
      <c r="B36" s="169"/>
      <c r="C36" s="92">
        <v>46</v>
      </c>
      <c r="D36" s="103" t="s">
        <v>296</v>
      </c>
      <c r="E36" s="95" t="s">
        <v>297</v>
      </c>
      <c r="F36" s="92">
        <v>6</v>
      </c>
      <c r="G36" s="92" t="s">
        <v>298</v>
      </c>
      <c r="H36" s="97">
        <v>1.5</v>
      </c>
      <c r="I36" s="92">
        <v>26</v>
      </c>
      <c r="J36" s="92">
        <v>26</v>
      </c>
      <c r="K36" s="92"/>
      <c r="L36" s="92"/>
      <c r="M36" s="92"/>
      <c r="N36" s="92"/>
      <c r="O36" s="92"/>
      <c r="P36" s="92"/>
      <c r="Q36" s="92">
        <v>2</v>
      </c>
      <c r="R36" s="92"/>
      <c r="S36" s="92"/>
      <c r="T36" s="92" t="s">
        <v>299</v>
      </c>
      <c r="U36" s="92"/>
    </row>
    <row r="37" spans="1:22">
      <c r="A37" s="169"/>
      <c r="B37" s="169"/>
      <c r="C37" s="92"/>
      <c r="D37" s="103"/>
      <c r="E37" s="93"/>
      <c r="F37" s="92"/>
      <c r="G37" s="92"/>
      <c r="H37" s="97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</row>
    <row r="38" spans="1:22" s="9" customFormat="1">
      <c r="A38" s="169"/>
      <c r="B38" s="170" t="s">
        <v>300</v>
      </c>
      <c r="C38" s="170"/>
      <c r="D38" s="170"/>
      <c r="E38" s="170"/>
      <c r="F38" s="92"/>
      <c r="G38" s="92"/>
      <c r="H38" s="126">
        <f t="shared" ref="H38:S38" si="3">SUM(H33:H37)</f>
        <v>6</v>
      </c>
      <c r="I38" s="92">
        <f t="shared" si="3"/>
        <v>104</v>
      </c>
      <c r="J38" s="92">
        <f t="shared" si="3"/>
        <v>104</v>
      </c>
      <c r="K38" s="92">
        <f t="shared" si="3"/>
        <v>0</v>
      </c>
      <c r="L38" s="92">
        <f t="shared" si="3"/>
        <v>0</v>
      </c>
      <c r="M38" s="92">
        <f t="shared" si="3"/>
        <v>0</v>
      </c>
      <c r="N38" s="92">
        <f t="shared" si="3"/>
        <v>0</v>
      </c>
      <c r="O38" s="92">
        <f t="shared" si="3"/>
        <v>0</v>
      </c>
      <c r="P38" s="92">
        <f t="shared" si="3"/>
        <v>4</v>
      </c>
      <c r="Q38" s="92">
        <f t="shared" si="3"/>
        <v>4</v>
      </c>
      <c r="R38" s="92">
        <f t="shared" si="3"/>
        <v>0</v>
      </c>
      <c r="S38" s="92">
        <f t="shared" si="3"/>
        <v>0</v>
      </c>
      <c r="T38" s="92"/>
      <c r="U38" s="92"/>
    </row>
    <row r="39" spans="1:22">
      <c r="A39" s="171" t="s">
        <v>173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  <row r="40" spans="1:22">
      <c r="A40" s="87"/>
      <c r="B40" s="88" t="s">
        <v>189</v>
      </c>
      <c r="C40" s="87"/>
      <c r="D40" s="87"/>
      <c r="E40" s="87"/>
      <c r="F40" s="87"/>
      <c r="G40" s="67"/>
      <c r="H40" s="12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</sheetData>
  <mergeCells count="24">
    <mergeCell ref="A5:A21"/>
    <mergeCell ref="B5:B20"/>
    <mergeCell ref="G2:G4"/>
    <mergeCell ref="J2:K2"/>
    <mergeCell ref="T2:T4"/>
    <mergeCell ref="L2:S2"/>
    <mergeCell ref="H2:H4"/>
    <mergeCell ref="I2:I4"/>
    <mergeCell ref="B33:B37"/>
    <mergeCell ref="B38:E38"/>
    <mergeCell ref="A39:U39"/>
    <mergeCell ref="A2:A4"/>
    <mergeCell ref="B2:B4"/>
    <mergeCell ref="A22:A38"/>
    <mergeCell ref="B22:B31"/>
    <mergeCell ref="B32:E32"/>
    <mergeCell ref="F2:F4"/>
    <mergeCell ref="B21:E21"/>
    <mergeCell ref="E2:E4"/>
    <mergeCell ref="C2:C4"/>
    <mergeCell ref="D2:D4"/>
    <mergeCell ref="U2:U4"/>
    <mergeCell ref="J3:J4"/>
    <mergeCell ref="K3:K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A2" sqref="A2:U35"/>
    </sheetView>
  </sheetViews>
  <sheetFormatPr defaultRowHeight="14.15"/>
  <cols>
    <col min="1" max="1" width="3.84375" customWidth="1"/>
    <col min="2" max="2" width="4.4609375" style="5" customWidth="1"/>
    <col min="3" max="3" width="4.4609375" customWidth="1"/>
    <col min="4" max="4" width="9" customWidth="1"/>
    <col min="5" max="5" width="13.4609375" customWidth="1"/>
    <col min="6" max="6" width="3.3828125" customWidth="1"/>
    <col min="7" max="7" width="4.15234375" customWidth="1"/>
    <col min="8" max="8" width="5.765625" customWidth="1"/>
    <col min="9" max="9" width="4.3828125" customWidth="1"/>
    <col min="10" max="10" width="4.84375" customWidth="1"/>
    <col min="11" max="11" width="3.61328125" customWidth="1"/>
    <col min="12" max="19" width="3.23046875" customWidth="1"/>
    <col min="20" max="20" width="4" customWidth="1"/>
    <col min="21" max="21" width="4" style="89" customWidth="1"/>
  </cols>
  <sheetData>
    <row r="1" spans="1:22" ht="24" customHeight="1">
      <c r="A1" s="6" t="s">
        <v>360</v>
      </c>
    </row>
    <row r="2" spans="1:22" ht="22.4" customHeight="1">
      <c r="A2" s="169" t="s">
        <v>223</v>
      </c>
      <c r="B2" s="169" t="s">
        <v>1</v>
      </c>
      <c r="C2" s="170" t="s">
        <v>2</v>
      </c>
      <c r="D2" s="170" t="s">
        <v>3</v>
      </c>
      <c r="E2" s="170" t="s">
        <v>4</v>
      </c>
      <c r="F2" s="170" t="s">
        <v>5</v>
      </c>
      <c r="G2" s="169" t="s">
        <v>6</v>
      </c>
      <c r="H2" s="170" t="s">
        <v>7</v>
      </c>
      <c r="I2" s="169" t="s">
        <v>8</v>
      </c>
      <c r="J2" s="170" t="s">
        <v>9</v>
      </c>
      <c r="K2" s="170"/>
      <c r="L2" s="170" t="s">
        <v>10</v>
      </c>
      <c r="M2" s="170"/>
      <c r="N2" s="170"/>
      <c r="O2" s="170"/>
      <c r="P2" s="170"/>
      <c r="Q2" s="170"/>
      <c r="R2" s="170"/>
      <c r="S2" s="170"/>
      <c r="T2" s="170" t="s">
        <v>11</v>
      </c>
      <c r="U2" s="170" t="s">
        <v>12</v>
      </c>
    </row>
    <row r="3" spans="1:22">
      <c r="A3" s="169"/>
      <c r="B3" s="169"/>
      <c r="C3" s="170"/>
      <c r="D3" s="170"/>
      <c r="E3" s="170"/>
      <c r="F3" s="170"/>
      <c r="G3" s="169"/>
      <c r="H3" s="170"/>
      <c r="I3" s="169"/>
      <c r="J3" s="170" t="s">
        <v>13</v>
      </c>
      <c r="K3" s="170" t="s">
        <v>14</v>
      </c>
      <c r="L3" s="92" t="s">
        <v>32</v>
      </c>
      <c r="M3" s="92" t="s">
        <v>33</v>
      </c>
      <c r="N3" s="92" t="s">
        <v>34</v>
      </c>
      <c r="O3" s="92" t="s">
        <v>35</v>
      </c>
      <c r="P3" s="92" t="s">
        <v>36</v>
      </c>
      <c r="Q3" s="92" t="s">
        <v>37</v>
      </c>
      <c r="R3" s="92" t="s">
        <v>38</v>
      </c>
      <c r="S3" s="92" t="s">
        <v>39</v>
      </c>
      <c r="T3" s="170"/>
      <c r="U3" s="170"/>
    </row>
    <row r="4" spans="1:22" ht="23.15">
      <c r="A4" s="169"/>
      <c r="B4" s="169"/>
      <c r="C4" s="170"/>
      <c r="D4" s="170"/>
      <c r="E4" s="170"/>
      <c r="F4" s="170"/>
      <c r="G4" s="169"/>
      <c r="H4" s="170"/>
      <c r="I4" s="169"/>
      <c r="J4" s="170"/>
      <c r="K4" s="170"/>
      <c r="L4" s="92" t="s">
        <v>224</v>
      </c>
      <c r="M4" s="92" t="s">
        <v>225</v>
      </c>
      <c r="N4" s="92" t="s">
        <v>226</v>
      </c>
      <c r="O4" s="92" t="s">
        <v>226</v>
      </c>
      <c r="P4" s="92" t="s">
        <v>227</v>
      </c>
      <c r="Q4" s="92" t="s">
        <v>228</v>
      </c>
      <c r="R4" s="92" t="s">
        <v>344</v>
      </c>
      <c r="S4" s="92" t="s">
        <v>229</v>
      </c>
      <c r="T4" s="170"/>
      <c r="U4" s="170"/>
    </row>
    <row r="5" spans="1:22">
      <c r="A5" s="169" t="s">
        <v>41</v>
      </c>
      <c r="B5" s="169" t="s">
        <v>230</v>
      </c>
      <c r="C5" s="92">
        <v>42</v>
      </c>
      <c r="D5" s="92">
        <v>112240500</v>
      </c>
      <c r="E5" s="95" t="s">
        <v>231</v>
      </c>
      <c r="F5" s="92">
        <v>5</v>
      </c>
      <c r="G5" s="92" t="s">
        <v>232</v>
      </c>
      <c r="H5" s="97">
        <v>1.5</v>
      </c>
      <c r="I5" s="92">
        <v>26</v>
      </c>
      <c r="J5" s="92">
        <v>26</v>
      </c>
      <c r="K5" s="92"/>
      <c r="L5" s="92"/>
      <c r="M5" s="92"/>
      <c r="N5" s="92"/>
      <c r="O5" s="92"/>
      <c r="P5" s="92">
        <v>2</v>
      </c>
      <c r="Q5" s="92"/>
      <c r="R5" s="92"/>
      <c r="S5" s="92"/>
      <c r="T5" s="92" t="s">
        <v>233</v>
      </c>
      <c r="U5" s="92"/>
    </row>
    <row r="6" spans="1:22">
      <c r="A6" s="169"/>
      <c r="B6" s="169"/>
      <c r="C6" s="92">
        <v>43</v>
      </c>
      <c r="D6" s="92">
        <v>110041800</v>
      </c>
      <c r="E6" s="95" t="s">
        <v>234</v>
      </c>
      <c r="F6" s="92">
        <v>5</v>
      </c>
      <c r="G6" s="92" t="s">
        <v>232</v>
      </c>
      <c r="H6" s="97">
        <v>1.5</v>
      </c>
      <c r="I6" s="92">
        <v>26</v>
      </c>
      <c r="J6" s="92">
        <v>26</v>
      </c>
      <c r="K6" s="92"/>
      <c r="L6" s="92"/>
      <c r="M6" s="92"/>
      <c r="N6" s="92"/>
      <c r="O6" s="92"/>
      <c r="P6" s="92">
        <v>2</v>
      </c>
      <c r="Q6" s="92"/>
      <c r="R6" s="92"/>
      <c r="S6" s="92"/>
      <c r="T6" s="92" t="s">
        <v>233</v>
      </c>
      <c r="U6" s="92"/>
    </row>
    <row r="7" spans="1:22">
      <c r="A7" s="169"/>
      <c r="B7" s="169"/>
      <c r="C7" s="92">
        <v>44</v>
      </c>
      <c r="D7" s="103" t="s">
        <v>235</v>
      </c>
      <c r="E7" s="95" t="s">
        <v>236</v>
      </c>
      <c r="F7" s="92">
        <v>6</v>
      </c>
      <c r="G7" s="92" t="s">
        <v>232</v>
      </c>
      <c r="H7" s="97">
        <v>1.5</v>
      </c>
      <c r="I7" s="92">
        <v>26</v>
      </c>
      <c r="J7" s="92">
        <v>26</v>
      </c>
      <c r="K7" s="92"/>
      <c r="L7" s="92"/>
      <c r="M7" s="92"/>
      <c r="N7" s="92"/>
      <c r="O7" s="92"/>
      <c r="P7" s="92"/>
      <c r="Q7" s="92">
        <v>2</v>
      </c>
      <c r="R7" s="92"/>
      <c r="S7" s="92"/>
      <c r="T7" s="92" t="s">
        <v>233</v>
      </c>
      <c r="U7" s="92"/>
    </row>
    <row r="8" spans="1:22">
      <c r="A8" s="169"/>
      <c r="B8" s="169"/>
      <c r="C8" s="92">
        <v>45</v>
      </c>
      <c r="D8" s="103" t="s">
        <v>237</v>
      </c>
      <c r="E8" s="93" t="s">
        <v>310</v>
      </c>
      <c r="F8" s="92">
        <v>6</v>
      </c>
      <c r="G8" s="92" t="s">
        <v>232</v>
      </c>
      <c r="H8" s="97">
        <v>1.5</v>
      </c>
      <c r="I8" s="92">
        <v>26</v>
      </c>
      <c r="J8" s="92">
        <v>26</v>
      </c>
      <c r="K8" s="92"/>
      <c r="L8" s="92"/>
      <c r="M8" s="92"/>
      <c r="N8" s="92"/>
      <c r="O8" s="92"/>
      <c r="P8" s="92"/>
      <c r="Q8" s="92">
        <v>2</v>
      </c>
      <c r="R8" s="92"/>
      <c r="S8" s="92"/>
      <c r="T8" s="92" t="s">
        <v>233</v>
      </c>
      <c r="U8" s="92" t="s">
        <v>313</v>
      </c>
      <c r="V8" s="54"/>
    </row>
    <row r="9" spans="1:22">
      <c r="A9" s="169"/>
      <c r="B9" s="169"/>
      <c r="C9" s="92"/>
      <c r="D9" s="103"/>
      <c r="E9" s="93"/>
      <c r="F9" s="92"/>
      <c r="G9" s="93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2" s="9" customFormat="1">
      <c r="A10" s="169"/>
      <c r="B10" s="170" t="s">
        <v>238</v>
      </c>
      <c r="C10" s="170"/>
      <c r="D10" s="170"/>
      <c r="E10" s="170"/>
      <c r="F10" s="92"/>
      <c r="G10" s="92"/>
      <c r="H10" s="92">
        <f t="shared" ref="H10:S10" si="0">SUM(H5:H9)</f>
        <v>6</v>
      </c>
      <c r="I10" s="92">
        <f t="shared" si="0"/>
        <v>104</v>
      </c>
      <c r="J10" s="92">
        <f t="shared" si="0"/>
        <v>104</v>
      </c>
      <c r="K10" s="92">
        <f t="shared" si="0"/>
        <v>0</v>
      </c>
      <c r="L10" s="92">
        <f t="shared" si="0"/>
        <v>0</v>
      </c>
      <c r="M10" s="92">
        <f t="shared" si="0"/>
        <v>0</v>
      </c>
      <c r="N10" s="92">
        <f t="shared" si="0"/>
        <v>0</v>
      </c>
      <c r="O10" s="92">
        <f t="shared" si="0"/>
        <v>0</v>
      </c>
      <c r="P10" s="92">
        <f t="shared" si="0"/>
        <v>4</v>
      </c>
      <c r="Q10" s="92">
        <f t="shared" si="0"/>
        <v>4</v>
      </c>
      <c r="R10" s="92">
        <f t="shared" si="0"/>
        <v>0</v>
      </c>
      <c r="S10" s="92">
        <f t="shared" si="0"/>
        <v>0</v>
      </c>
      <c r="T10" s="92"/>
      <c r="U10" s="92"/>
    </row>
    <row r="11" spans="1:22">
      <c r="A11" s="169"/>
      <c r="B11" s="169" t="s">
        <v>239</v>
      </c>
      <c r="C11" s="92">
        <v>42</v>
      </c>
      <c r="D11" s="92">
        <v>112142700</v>
      </c>
      <c r="E11" s="95" t="s">
        <v>240</v>
      </c>
      <c r="F11" s="92">
        <v>5</v>
      </c>
      <c r="G11" s="92" t="s">
        <v>232</v>
      </c>
      <c r="H11" s="97">
        <v>1.5</v>
      </c>
      <c r="I11" s="92">
        <v>26</v>
      </c>
      <c r="J11" s="92">
        <v>26</v>
      </c>
      <c r="K11" s="92"/>
      <c r="L11" s="92"/>
      <c r="M11" s="92"/>
      <c r="N11" s="92"/>
      <c r="O11" s="92"/>
      <c r="P11" s="92">
        <v>2</v>
      </c>
      <c r="Q11" s="92"/>
      <c r="R11" s="92"/>
      <c r="S11" s="92"/>
      <c r="T11" s="92" t="s">
        <v>233</v>
      </c>
      <c r="U11" s="92"/>
    </row>
    <row r="12" spans="1:22">
      <c r="A12" s="169"/>
      <c r="B12" s="169"/>
      <c r="C12" s="92">
        <v>43</v>
      </c>
      <c r="D12" s="92">
        <v>112142400</v>
      </c>
      <c r="E12" s="95" t="s">
        <v>309</v>
      </c>
      <c r="F12" s="92">
        <v>5</v>
      </c>
      <c r="G12" s="92" t="s">
        <v>232</v>
      </c>
      <c r="H12" s="97">
        <v>1.5</v>
      </c>
      <c r="I12" s="92">
        <v>26</v>
      </c>
      <c r="J12" s="92">
        <v>26</v>
      </c>
      <c r="K12" s="92"/>
      <c r="L12" s="92"/>
      <c r="M12" s="92"/>
      <c r="N12" s="92"/>
      <c r="O12" s="92"/>
      <c r="P12" s="92">
        <v>2</v>
      </c>
      <c r="Q12" s="92"/>
      <c r="R12" s="92"/>
      <c r="S12" s="92"/>
      <c r="T12" s="92" t="s">
        <v>233</v>
      </c>
      <c r="U12" s="92" t="s">
        <v>313</v>
      </c>
    </row>
    <row r="13" spans="1:22">
      <c r="A13" s="169"/>
      <c r="B13" s="169"/>
      <c r="C13" s="92">
        <v>44</v>
      </c>
      <c r="D13" s="103" t="s">
        <v>241</v>
      </c>
      <c r="E13" s="95" t="s">
        <v>242</v>
      </c>
      <c r="F13" s="92">
        <v>6</v>
      </c>
      <c r="G13" s="92" t="s">
        <v>232</v>
      </c>
      <c r="H13" s="97">
        <v>1.5</v>
      </c>
      <c r="I13" s="92">
        <v>26</v>
      </c>
      <c r="J13" s="92">
        <v>26</v>
      </c>
      <c r="K13" s="92"/>
      <c r="L13" s="92"/>
      <c r="M13" s="92"/>
      <c r="N13" s="92"/>
      <c r="O13" s="92"/>
      <c r="P13" s="92"/>
      <c r="Q13" s="92">
        <v>2</v>
      </c>
      <c r="R13" s="92"/>
      <c r="S13" s="92"/>
      <c r="T13" s="92" t="s">
        <v>233</v>
      </c>
      <c r="U13" s="92"/>
    </row>
    <row r="14" spans="1:22">
      <c r="A14" s="169"/>
      <c r="B14" s="169"/>
      <c r="C14" s="92">
        <v>45</v>
      </c>
      <c r="D14" s="103" t="s">
        <v>243</v>
      </c>
      <c r="E14" s="95" t="s">
        <v>244</v>
      </c>
      <c r="F14" s="92">
        <v>6</v>
      </c>
      <c r="G14" s="92" t="s">
        <v>232</v>
      </c>
      <c r="H14" s="97">
        <v>1.5</v>
      </c>
      <c r="I14" s="92">
        <v>26</v>
      </c>
      <c r="J14" s="92">
        <v>26</v>
      </c>
      <c r="K14" s="92"/>
      <c r="L14" s="92"/>
      <c r="M14" s="92"/>
      <c r="N14" s="92"/>
      <c r="O14" s="92"/>
      <c r="P14" s="92"/>
      <c r="Q14" s="92">
        <v>2</v>
      </c>
      <c r="R14" s="92"/>
      <c r="S14" s="92"/>
      <c r="T14" s="92" t="s">
        <v>233</v>
      </c>
      <c r="U14" s="92"/>
    </row>
    <row r="15" spans="1:22">
      <c r="A15" s="169"/>
      <c r="B15" s="169"/>
      <c r="C15" s="92"/>
      <c r="D15" s="103"/>
      <c r="E15" s="93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2" s="9" customFormat="1">
      <c r="A16" s="169"/>
      <c r="B16" s="169"/>
      <c r="C16" s="170" t="s">
        <v>245</v>
      </c>
      <c r="D16" s="170"/>
      <c r="E16" s="170"/>
      <c r="F16" s="92"/>
      <c r="G16" s="92"/>
      <c r="H16" s="92">
        <f t="shared" ref="H16:S16" si="1">SUM(H11:H15)</f>
        <v>6</v>
      </c>
      <c r="I16" s="92">
        <f t="shared" si="1"/>
        <v>104</v>
      </c>
      <c r="J16" s="92">
        <f t="shared" si="1"/>
        <v>104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4</v>
      </c>
      <c r="Q16" s="92">
        <f t="shared" si="1"/>
        <v>4</v>
      </c>
      <c r="R16" s="92">
        <f t="shared" si="1"/>
        <v>0</v>
      </c>
      <c r="S16" s="92">
        <f t="shared" si="1"/>
        <v>0</v>
      </c>
      <c r="T16" s="92"/>
      <c r="U16" s="92"/>
    </row>
    <row r="17" spans="1:24">
      <c r="A17" s="169"/>
      <c r="B17" s="169" t="s">
        <v>246</v>
      </c>
      <c r="C17" s="92">
        <v>1</v>
      </c>
      <c r="D17" s="92">
        <v>112143500</v>
      </c>
      <c r="E17" s="95" t="s">
        <v>247</v>
      </c>
      <c r="F17" s="100">
        <v>3</v>
      </c>
      <c r="G17" s="114" t="s">
        <v>248</v>
      </c>
      <c r="H17" s="94">
        <v>1.5</v>
      </c>
      <c r="I17" s="100">
        <v>28</v>
      </c>
      <c r="J17" s="100">
        <v>28</v>
      </c>
      <c r="K17" s="100"/>
      <c r="L17" s="92"/>
      <c r="M17" s="100"/>
      <c r="N17" s="92">
        <v>2</v>
      </c>
      <c r="O17" s="100"/>
      <c r="P17" s="92"/>
      <c r="Q17" s="92"/>
      <c r="R17" s="92"/>
      <c r="S17" s="92"/>
      <c r="T17" s="92" t="s">
        <v>249</v>
      </c>
      <c r="U17" s="92"/>
      <c r="V17" s="51"/>
    </row>
    <row r="18" spans="1:24">
      <c r="A18" s="169"/>
      <c r="B18" s="169"/>
      <c r="C18" s="92">
        <v>2</v>
      </c>
      <c r="D18" s="92">
        <v>112143600</v>
      </c>
      <c r="E18" s="95" t="s">
        <v>355</v>
      </c>
      <c r="F18" s="100">
        <v>3</v>
      </c>
      <c r="G18" s="114" t="s">
        <v>248</v>
      </c>
      <c r="H18" s="114" t="s">
        <v>250</v>
      </c>
      <c r="I18" s="114" t="s">
        <v>251</v>
      </c>
      <c r="J18" s="114" t="s">
        <v>332</v>
      </c>
      <c r="K18" s="100"/>
      <c r="L18" s="92"/>
      <c r="M18" s="100"/>
      <c r="N18" s="114" t="s">
        <v>334</v>
      </c>
      <c r="O18" s="114"/>
      <c r="P18" s="92"/>
      <c r="Q18" s="92"/>
      <c r="R18" s="114"/>
      <c r="S18" s="92"/>
      <c r="T18" s="92" t="s">
        <v>249</v>
      </c>
      <c r="U18" s="92"/>
      <c r="V18" s="54"/>
    </row>
    <row r="19" spans="1:24">
      <c r="A19" s="169"/>
      <c r="B19" s="169"/>
      <c r="C19" s="92">
        <v>3</v>
      </c>
      <c r="D19" s="92">
        <v>112141900</v>
      </c>
      <c r="E19" s="95" t="s">
        <v>252</v>
      </c>
      <c r="F19" s="92">
        <v>3</v>
      </c>
      <c r="G19" s="114" t="s">
        <v>248</v>
      </c>
      <c r="H19" s="114" t="s">
        <v>250</v>
      </c>
      <c r="I19" s="114" t="s">
        <v>251</v>
      </c>
      <c r="J19" s="114" t="s">
        <v>332</v>
      </c>
      <c r="K19" s="92"/>
      <c r="L19" s="92"/>
      <c r="M19" s="100"/>
      <c r="N19" s="114" t="s">
        <v>335</v>
      </c>
      <c r="O19" s="114"/>
      <c r="P19" s="92"/>
      <c r="Q19" s="92"/>
      <c r="R19" s="114"/>
      <c r="S19" s="92"/>
      <c r="T19" s="92" t="s">
        <v>249</v>
      </c>
      <c r="U19" s="92"/>
    </row>
    <row r="20" spans="1:24">
      <c r="A20" s="169"/>
      <c r="B20" s="169"/>
      <c r="C20" s="92">
        <v>4</v>
      </c>
      <c r="D20" s="92">
        <v>112143700</v>
      </c>
      <c r="E20" s="95" t="s">
        <v>253</v>
      </c>
      <c r="F20" s="114" t="s">
        <v>311</v>
      </c>
      <c r="G20" s="114" t="s">
        <v>248</v>
      </c>
      <c r="H20" s="114" t="s">
        <v>107</v>
      </c>
      <c r="I20" s="114" t="s">
        <v>177</v>
      </c>
      <c r="J20" s="114" t="s">
        <v>333</v>
      </c>
      <c r="K20" s="92"/>
      <c r="L20" s="92"/>
      <c r="M20" s="100"/>
      <c r="N20" s="114" t="s">
        <v>334</v>
      </c>
      <c r="O20" s="114"/>
      <c r="P20" s="92"/>
      <c r="Q20" s="92"/>
      <c r="R20" s="114"/>
      <c r="S20" s="92"/>
      <c r="T20" s="92" t="s">
        <v>254</v>
      </c>
      <c r="U20" s="92"/>
    </row>
    <row r="21" spans="1:24">
      <c r="A21" s="169"/>
      <c r="B21" s="169"/>
      <c r="C21" s="92">
        <v>5</v>
      </c>
      <c r="D21" s="92">
        <v>112241400</v>
      </c>
      <c r="E21" s="95" t="s">
        <v>255</v>
      </c>
      <c r="F21" s="114" t="s">
        <v>312</v>
      </c>
      <c r="G21" s="114" t="s">
        <v>205</v>
      </c>
      <c r="H21" s="94">
        <v>1.5</v>
      </c>
      <c r="I21" s="100">
        <v>28</v>
      </c>
      <c r="J21" s="100">
        <v>28</v>
      </c>
      <c r="K21" s="92"/>
      <c r="L21" s="92"/>
      <c r="M21" s="100"/>
      <c r="N21" s="114"/>
      <c r="O21" s="114"/>
      <c r="P21" s="100"/>
      <c r="Q21" s="100"/>
      <c r="R21" s="92">
        <v>4</v>
      </c>
      <c r="S21" s="92"/>
      <c r="T21" s="92" t="s">
        <v>254</v>
      </c>
      <c r="U21" s="92"/>
      <c r="V21" s="58"/>
    </row>
    <row r="22" spans="1:24">
      <c r="A22" s="169"/>
      <c r="B22" s="169"/>
      <c r="C22" s="92">
        <v>6</v>
      </c>
      <c r="D22" s="92">
        <v>112143800</v>
      </c>
      <c r="E22" s="95" t="s">
        <v>256</v>
      </c>
      <c r="F22" s="92">
        <v>7</v>
      </c>
      <c r="G22" s="114" t="s">
        <v>205</v>
      </c>
      <c r="H22" s="114" t="s">
        <v>257</v>
      </c>
      <c r="I22" s="114" t="s">
        <v>332</v>
      </c>
      <c r="J22" s="114" t="s">
        <v>332</v>
      </c>
      <c r="K22" s="92"/>
      <c r="L22" s="92"/>
      <c r="M22" s="92"/>
      <c r="N22" s="114"/>
      <c r="O22" s="114"/>
      <c r="P22" s="114"/>
      <c r="Q22" s="114"/>
      <c r="R22" s="114" t="s">
        <v>345</v>
      </c>
      <c r="S22" s="92"/>
      <c r="T22" s="92" t="s">
        <v>254</v>
      </c>
      <c r="U22" s="92"/>
    </row>
    <row r="23" spans="1:24">
      <c r="A23" s="169"/>
      <c r="B23" s="169"/>
      <c r="C23" s="92">
        <v>7</v>
      </c>
      <c r="D23" s="92">
        <v>110041500</v>
      </c>
      <c r="E23" s="95" t="s">
        <v>258</v>
      </c>
      <c r="F23" s="100">
        <v>7</v>
      </c>
      <c r="G23" s="114" t="s">
        <v>205</v>
      </c>
      <c r="H23" s="94">
        <v>1.5</v>
      </c>
      <c r="I23" s="100">
        <v>28</v>
      </c>
      <c r="J23" s="100">
        <v>28</v>
      </c>
      <c r="K23" s="100"/>
      <c r="L23" s="92"/>
      <c r="M23" s="100"/>
      <c r="N23" s="100"/>
      <c r="O23" s="92"/>
      <c r="P23" s="92"/>
      <c r="Q23" s="92"/>
      <c r="R23" s="92">
        <v>4</v>
      </c>
      <c r="S23" s="92"/>
      <c r="T23" s="92" t="s">
        <v>254</v>
      </c>
      <c r="U23" s="92"/>
      <c r="V23" s="54"/>
      <c r="W23" s="54"/>
      <c r="X23" s="54"/>
    </row>
    <row r="24" spans="1:24" s="9" customFormat="1">
      <c r="A24" s="169"/>
      <c r="B24" s="169"/>
      <c r="C24" s="170" t="s">
        <v>259</v>
      </c>
      <c r="D24" s="170"/>
      <c r="E24" s="170"/>
      <c r="F24" s="92"/>
      <c r="G24" s="92"/>
      <c r="H24" s="97">
        <f t="shared" ref="H24:S24" si="2">SUM(H17:H23)</f>
        <v>4.5</v>
      </c>
      <c r="I24" s="92">
        <f t="shared" si="2"/>
        <v>84</v>
      </c>
      <c r="J24" s="92">
        <f t="shared" si="2"/>
        <v>84</v>
      </c>
      <c r="K24" s="92">
        <f t="shared" si="2"/>
        <v>0</v>
      </c>
      <c r="L24" s="92">
        <f t="shared" si="2"/>
        <v>0</v>
      </c>
      <c r="M24" s="92">
        <f t="shared" si="2"/>
        <v>0</v>
      </c>
      <c r="N24" s="92">
        <f t="shared" si="2"/>
        <v>2</v>
      </c>
      <c r="O24" s="92">
        <f t="shared" si="2"/>
        <v>0</v>
      </c>
      <c r="P24" s="92">
        <f t="shared" si="2"/>
        <v>0</v>
      </c>
      <c r="Q24" s="92">
        <f t="shared" si="2"/>
        <v>0</v>
      </c>
      <c r="R24" s="92">
        <f t="shared" si="2"/>
        <v>8</v>
      </c>
      <c r="S24" s="92">
        <f t="shared" si="2"/>
        <v>0</v>
      </c>
      <c r="T24" s="92"/>
      <c r="U24" s="92"/>
    </row>
    <row r="25" spans="1:24" s="9" customFormat="1">
      <c r="A25" s="169"/>
      <c r="B25" s="170" t="s">
        <v>31</v>
      </c>
      <c r="C25" s="170"/>
      <c r="D25" s="170"/>
      <c r="E25" s="170"/>
      <c r="F25" s="92"/>
      <c r="G25" s="92"/>
      <c r="H25" s="97">
        <f>'表五课程设置与进程-2'!H32+'表五课程设置与进程-2'!H38+'表五 课程设置与进程-3'!H24</f>
        <v>46</v>
      </c>
      <c r="I25" s="92">
        <f>'表五课程设置与进程-2'!I32+'表五课程设置与进程-2'!I38+'表五 课程设置与进程-3'!I24</f>
        <v>828</v>
      </c>
      <c r="J25" s="92">
        <f>'表五课程设置与进程-2'!J32+'表五课程设置与进程-2'!J38+'表五 课程设置与进程-3'!J24</f>
        <v>670</v>
      </c>
      <c r="K25" s="92">
        <f>'表五课程设置与进程-2'!K32+'表五课程设置与进程-2'!K38+'表五 课程设置与进程-3'!K24</f>
        <v>158</v>
      </c>
      <c r="L25" s="92">
        <f>'表五课程设置与进程-2'!L32+'表五课程设置与进程-2'!L38+'表五 课程设置与进程-3'!L24</f>
        <v>0</v>
      </c>
      <c r="M25" s="92">
        <f>'表五课程设置与进程-2'!M32+'表五课程设置与进程-2'!M38+'表五 课程设置与进程-3'!M24</f>
        <v>0</v>
      </c>
      <c r="N25" s="92">
        <f>'表五课程设置与进程-2'!N32+'表五课程设置与进程-2'!N38+'表五 课程设置与进程-3'!N24</f>
        <v>2</v>
      </c>
      <c r="O25" s="92">
        <f>'表五课程设置与进程-2'!O32+'表五课程设置与进程-2'!O38+'表五 课程设置与进程-3'!O24</f>
        <v>13</v>
      </c>
      <c r="P25" s="92">
        <f>'表五课程设置与进程-2'!P32+'表五课程设置与进程-2'!P38+'表五 课程设置与进程-3'!P24</f>
        <v>12</v>
      </c>
      <c r="Q25" s="92">
        <f>'表五课程设置与进程-2'!Q32+'表五课程设置与进程-2'!Q38+'表五 课程设置与进程-3'!Q24</f>
        <v>24</v>
      </c>
      <c r="R25" s="92">
        <f>'表五课程设置与进程-2'!R32+'表五课程设置与进程-2'!R38+'表五 课程设置与进程-3'!R24</f>
        <v>8</v>
      </c>
      <c r="S25" s="92">
        <f>'表五课程设置与进程-2'!S32+'表五课程设置与进程-2'!S38+'表五 课程设置与进程-3'!S24</f>
        <v>0</v>
      </c>
      <c r="T25" s="92"/>
      <c r="U25" s="92"/>
    </row>
    <row r="26" spans="1:24">
      <c r="A26" s="170" t="s">
        <v>262</v>
      </c>
      <c r="B26" s="169" t="s">
        <v>263</v>
      </c>
      <c r="C26" s="92"/>
      <c r="D26" s="103" t="s">
        <v>264</v>
      </c>
      <c r="E26" s="95" t="s">
        <v>265</v>
      </c>
      <c r="F26" s="103" t="s">
        <v>266</v>
      </c>
      <c r="G26" s="114" t="s">
        <v>205</v>
      </c>
      <c r="H26" s="92">
        <v>1</v>
      </c>
      <c r="I26" s="92">
        <v>18</v>
      </c>
      <c r="J26" s="92">
        <v>18</v>
      </c>
      <c r="K26" s="92"/>
      <c r="L26" s="92"/>
      <c r="M26" s="92"/>
      <c r="N26" s="92"/>
      <c r="O26" s="92"/>
      <c r="P26" s="92"/>
      <c r="Q26" s="92"/>
      <c r="R26" s="92"/>
      <c r="S26" s="92"/>
      <c r="T26" s="92" t="s">
        <v>320</v>
      </c>
      <c r="U26" s="92"/>
    </row>
    <row r="27" spans="1:24">
      <c r="A27" s="170"/>
      <c r="B27" s="169"/>
      <c r="C27" s="92"/>
      <c r="D27" s="103" t="s">
        <v>267</v>
      </c>
      <c r="E27" s="95" t="s">
        <v>268</v>
      </c>
      <c r="F27" s="92">
        <v>7</v>
      </c>
      <c r="G27" s="92" t="s">
        <v>205</v>
      </c>
      <c r="H27" s="92">
        <v>1</v>
      </c>
      <c r="I27" s="92">
        <v>18</v>
      </c>
      <c r="J27" s="92">
        <v>18</v>
      </c>
      <c r="K27" s="92"/>
      <c r="L27" s="92"/>
      <c r="M27" s="92"/>
      <c r="N27" s="92"/>
      <c r="O27" s="92"/>
      <c r="P27" s="92"/>
      <c r="Q27" s="92"/>
      <c r="R27" s="92"/>
      <c r="S27" s="92"/>
      <c r="T27" s="92" t="s">
        <v>320</v>
      </c>
      <c r="U27" s="92"/>
    </row>
    <row r="28" spans="1:24">
      <c r="A28" s="170"/>
      <c r="B28" s="169"/>
      <c r="C28" s="92"/>
      <c r="D28" s="103" t="s">
        <v>316</v>
      </c>
      <c r="E28" s="95" t="s">
        <v>318</v>
      </c>
      <c r="F28" s="92">
        <v>2</v>
      </c>
      <c r="G28" s="92" t="s">
        <v>171</v>
      </c>
      <c r="H28" s="92">
        <v>2</v>
      </c>
      <c r="I28" s="92">
        <v>36</v>
      </c>
      <c r="J28" s="92">
        <v>36</v>
      </c>
      <c r="K28" s="92"/>
      <c r="L28" s="92"/>
      <c r="M28" s="92">
        <v>3</v>
      </c>
      <c r="N28" s="92"/>
      <c r="O28" s="92"/>
      <c r="P28" s="92"/>
      <c r="Q28" s="92"/>
      <c r="R28" s="92"/>
      <c r="S28" s="92"/>
      <c r="T28" s="92" t="s">
        <v>320</v>
      </c>
      <c r="U28" s="92"/>
    </row>
    <row r="29" spans="1:24">
      <c r="A29" s="170"/>
      <c r="B29" s="169"/>
      <c r="C29" s="92"/>
      <c r="D29" s="103" t="s">
        <v>317</v>
      </c>
      <c r="E29" s="95" t="s">
        <v>319</v>
      </c>
      <c r="F29" s="92">
        <v>7</v>
      </c>
      <c r="G29" s="92" t="s">
        <v>171</v>
      </c>
      <c r="H29" s="92">
        <v>2</v>
      </c>
      <c r="I29" s="92">
        <v>36</v>
      </c>
      <c r="J29" s="92">
        <v>18</v>
      </c>
      <c r="K29" s="92">
        <v>18</v>
      </c>
      <c r="L29" s="92"/>
      <c r="M29" s="92"/>
      <c r="N29" s="92"/>
      <c r="O29" s="92"/>
      <c r="P29" s="92"/>
      <c r="Q29" s="92"/>
      <c r="R29" s="92">
        <v>4</v>
      </c>
      <c r="S29" s="92"/>
      <c r="T29" s="92" t="s">
        <v>320</v>
      </c>
      <c r="U29" s="92"/>
    </row>
    <row r="30" spans="1:24" ht="23.15">
      <c r="A30" s="170"/>
      <c r="B30" s="169"/>
      <c r="C30" s="92"/>
      <c r="D30" s="103" t="s">
        <v>269</v>
      </c>
      <c r="E30" s="92" t="s">
        <v>271</v>
      </c>
      <c r="F30" s="92">
        <v>4</v>
      </c>
      <c r="G30" s="92" t="s">
        <v>205</v>
      </c>
      <c r="H30" s="92">
        <v>2</v>
      </c>
      <c r="I30" s="92">
        <v>36</v>
      </c>
      <c r="J30" s="92">
        <v>28</v>
      </c>
      <c r="K30" s="92">
        <v>8</v>
      </c>
      <c r="L30" s="92"/>
      <c r="M30" s="92"/>
      <c r="N30" s="92"/>
      <c r="O30" s="92"/>
      <c r="P30" s="92"/>
      <c r="Q30" s="92"/>
      <c r="R30" s="92"/>
      <c r="S30" s="92"/>
      <c r="T30" s="92" t="s">
        <v>254</v>
      </c>
      <c r="U30" s="92"/>
    </row>
    <row r="31" spans="1:24">
      <c r="A31" s="170"/>
      <c r="B31" s="169"/>
      <c r="C31" s="170" t="s">
        <v>259</v>
      </c>
      <c r="D31" s="170"/>
      <c r="E31" s="92"/>
      <c r="F31" s="92"/>
      <c r="G31" s="92"/>
      <c r="H31" s="92">
        <f>SUM(H26:H30)</f>
        <v>8</v>
      </c>
      <c r="I31" s="92">
        <f>SUM(I26:I30)</f>
        <v>144</v>
      </c>
      <c r="J31" s="92">
        <f>SUM(J26:J30)</f>
        <v>118</v>
      </c>
      <c r="K31" s="92">
        <f>SUM(K26:K30)</f>
        <v>26</v>
      </c>
      <c r="L31" s="92"/>
      <c r="M31" s="92">
        <f>SUM(M26:M30)</f>
        <v>3</v>
      </c>
      <c r="N31" s="92"/>
      <c r="O31" s="92"/>
      <c r="P31" s="92"/>
      <c r="Q31" s="92"/>
      <c r="R31" s="92">
        <f>SUM(R26:R30)</f>
        <v>4</v>
      </c>
      <c r="S31" s="92"/>
      <c r="T31" s="92"/>
      <c r="U31" s="92"/>
    </row>
    <row r="32" spans="1:24" s="9" customFormat="1">
      <c r="A32" s="170"/>
      <c r="B32" s="169" t="s">
        <v>260</v>
      </c>
      <c r="C32" s="170" t="s">
        <v>270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92"/>
    </row>
    <row r="33" spans="1:21" s="9" customFormat="1">
      <c r="A33" s="170"/>
      <c r="B33" s="169"/>
      <c r="C33" s="170" t="s">
        <v>259</v>
      </c>
      <c r="D33" s="170"/>
      <c r="E33" s="92"/>
      <c r="F33" s="103" t="s">
        <v>266</v>
      </c>
      <c r="G33" s="114" t="s">
        <v>205</v>
      </c>
      <c r="H33" s="92">
        <v>2</v>
      </c>
      <c r="I33" s="92">
        <v>36</v>
      </c>
      <c r="J33" s="92"/>
      <c r="K33" s="92">
        <v>36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 s="9" customFormat="1">
      <c r="A34" s="170"/>
      <c r="B34" s="170" t="s">
        <v>261</v>
      </c>
      <c r="C34" s="177"/>
      <c r="D34" s="177"/>
      <c r="E34" s="177"/>
      <c r="F34" s="177"/>
      <c r="G34" s="177"/>
      <c r="H34" s="92">
        <f>H31+H33</f>
        <v>10</v>
      </c>
      <c r="I34" s="92">
        <f>I31+I33</f>
        <v>180</v>
      </c>
      <c r="J34" s="92">
        <f>J31+J33</f>
        <v>118</v>
      </c>
      <c r="K34" s="92">
        <f>K31+K33</f>
        <v>62</v>
      </c>
      <c r="L34" s="92"/>
      <c r="M34" s="92"/>
      <c r="N34" s="92">
        <f>N31+N33</f>
        <v>0</v>
      </c>
      <c r="O34" s="92">
        <f>O31+O33</f>
        <v>0</v>
      </c>
      <c r="P34" s="92"/>
      <c r="Q34" s="92"/>
      <c r="R34" s="92"/>
      <c r="S34" s="92"/>
      <c r="T34" s="92"/>
      <c r="U34" s="92"/>
    </row>
    <row r="35" spans="1:21" s="9" customFormat="1">
      <c r="A35" s="170" t="s">
        <v>57</v>
      </c>
      <c r="B35" s="170"/>
      <c r="C35" s="170"/>
      <c r="D35" s="170"/>
      <c r="E35" s="170"/>
      <c r="F35" s="92"/>
      <c r="G35" s="92"/>
      <c r="H35" s="97">
        <f>'表五课程设置与进程-1'!H27+'表五课程设置与进程-2'!H21+'表五 课程设置与进程-3'!H25+'表五 课程设置与进程-3'!H34</f>
        <v>145.5</v>
      </c>
      <c r="I35" s="92">
        <f>'表五课程设置与进程-1'!I27+'表五课程设置与进程-2'!I21+'表五 课程设置与进程-3'!I25+'表五 课程设置与进程-3'!I34</f>
        <v>2628</v>
      </c>
      <c r="J35" s="92">
        <f>'表五课程设置与进程-1'!J27+'表五课程设置与进程-2'!J21+'表五 课程设置与进程-3'!J25+'表五 课程设置与进程-3'!J34</f>
        <v>2060</v>
      </c>
      <c r="K35" s="92">
        <f>'表五课程设置与进程-1'!K27+'表五课程设置与进程-2'!K21+'表五 课程设置与进程-3'!K25+'表五 课程设置与进程-3'!K34</f>
        <v>568</v>
      </c>
      <c r="L35" s="92">
        <f>'表五课程设置与进程-1'!L27+'表五课程设置与进程-2'!L21+'表五 课程设置与进程-3'!L25+'表五 课程设置与进程-3'!L34</f>
        <v>29</v>
      </c>
      <c r="M35" s="92">
        <f>'表五课程设置与进程-1'!M27+'表五课程设置与进程-2'!M21+'表五 课程设置与进程-3'!M25+'表五 课程设置与进程-3'!M34+'表五 课程设置与进程-3'!M31</f>
        <v>29</v>
      </c>
      <c r="N35" s="92">
        <f>'表五课程设置与进程-1'!N27+'表五课程设置与进程-2'!N21+'表五 课程设置与进程-3'!N25+'表五 课程设置与进程-3'!O34</f>
        <v>28</v>
      </c>
      <c r="O35" s="92">
        <f>'表五课程设置与进程-1'!O27+'表五课程设置与进程-2'!O21+'表五 课程设置与进程-3'!O25+'表五 课程设置与进程-3'!O34</f>
        <v>28</v>
      </c>
      <c r="P35" s="92">
        <f>'表五课程设置与进程-1'!P27+'表五课程设置与进程-2'!P21+'表五 课程设置与进程-3'!P25+'表五 课程设置与进程-3'!P34</f>
        <v>27</v>
      </c>
      <c r="Q35" s="92">
        <f>'表五课程设置与进程-1'!Q27+'表五 课程设置与进程-3'!T35+'表五 课程设置与进程-3'!Q25+'表五 课程设置与进程-3'!Q34</f>
        <v>24</v>
      </c>
      <c r="R35" s="92">
        <f>'表五课程设置与进程-1'!R27+'表五课程设置与进程-2'!R21+'表五 课程设置与进程-3'!R25+'表五 课程设置与进程-3'!R34+'表五 课程设置与进程-3'!R31</f>
        <v>12</v>
      </c>
      <c r="S35" s="92">
        <f>'表五课程设置与进程-1'!S27+'表五课程设置与进程-2'!S21+'表五 课程设置与进程-3'!S25+'表五 课程设置与进程-3'!S34</f>
        <v>0</v>
      </c>
      <c r="T35" s="92"/>
      <c r="U35" s="92"/>
    </row>
    <row r="36" spans="1:21">
      <c r="A36" t="s">
        <v>74</v>
      </c>
    </row>
    <row r="37" spans="1:21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</row>
    <row r="38" spans="1:2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</row>
  </sheetData>
  <mergeCells count="32">
    <mergeCell ref="A37:U38"/>
    <mergeCell ref="A35:E35"/>
    <mergeCell ref="A26:A34"/>
    <mergeCell ref="B26:B31"/>
    <mergeCell ref="A2:A4"/>
    <mergeCell ref="B34:G34"/>
    <mergeCell ref="C32:T32"/>
    <mergeCell ref="H2:H4"/>
    <mergeCell ref="F2:F4"/>
    <mergeCell ref="J2:K2"/>
    <mergeCell ref="I2:I4"/>
    <mergeCell ref="C24:E24"/>
    <mergeCell ref="B5:B9"/>
    <mergeCell ref="E2:E4"/>
    <mergeCell ref="C31:D31"/>
    <mergeCell ref="B32:B33"/>
    <mergeCell ref="C33:D33"/>
    <mergeCell ref="A5:A25"/>
    <mergeCell ref="B25:E25"/>
    <mergeCell ref="B11:B16"/>
    <mergeCell ref="C16:E16"/>
    <mergeCell ref="B10:E10"/>
    <mergeCell ref="B17:B24"/>
    <mergeCell ref="G2:G4"/>
    <mergeCell ref="B2:B4"/>
    <mergeCell ref="C2:C4"/>
    <mergeCell ref="D2:D4"/>
    <mergeCell ref="U2:U4"/>
    <mergeCell ref="J3:J4"/>
    <mergeCell ref="K3:K4"/>
    <mergeCell ref="L2:S2"/>
    <mergeCell ref="T2:T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>
      <selection activeCell="V21" sqref="V21"/>
    </sheetView>
  </sheetViews>
  <sheetFormatPr defaultColWidth="9" defaultRowHeight="14.15"/>
  <cols>
    <col min="1" max="22" width="4.15234375" style="13" customWidth="1"/>
    <col min="23" max="25" width="2.765625" style="13" customWidth="1"/>
    <col min="26" max="26" width="3.84375" style="13" customWidth="1"/>
    <col min="27" max="16384" width="9" style="13"/>
  </cols>
  <sheetData>
    <row r="1" spans="1:29" ht="26.6">
      <c r="A1" s="178" t="s">
        <v>357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1"/>
      <c r="X1" s="12"/>
      <c r="Y1" s="12"/>
    </row>
    <row r="2" spans="1:29">
      <c r="A2" s="179" t="s">
        <v>75</v>
      </c>
      <c r="B2" s="180"/>
      <c r="C2" s="183">
        <v>1</v>
      </c>
      <c r="D2" s="183">
        <v>2</v>
      </c>
      <c r="E2" s="183">
        <v>3</v>
      </c>
      <c r="F2" s="183">
        <v>4</v>
      </c>
      <c r="G2" s="183">
        <v>5</v>
      </c>
      <c r="H2" s="183">
        <v>6</v>
      </c>
      <c r="I2" s="183">
        <v>7</v>
      </c>
      <c r="J2" s="183">
        <v>8</v>
      </c>
      <c r="K2" s="183">
        <v>9</v>
      </c>
      <c r="L2" s="183">
        <v>10</v>
      </c>
      <c r="M2" s="183">
        <v>11</v>
      </c>
      <c r="N2" s="183">
        <v>12</v>
      </c>
      <c r="O2" s="183">
        <v>13</v>
      </c>
      <c r="P2" s="183">
        <v>14</v>
      </c>
      <c r="Q2" s="183">
        <v>15</v>
      </c>
      <c r="R2" s="183">
        <v>16</v>
      </c>
      <c r="S2" s="183">
        <v>17</v>
      </c>
      <c r="T2" s="183">
        <v>18</v>
      </c>
      <c r="U2" s="183">
        <v>19</v>
      </c>
      <c r="V2" s="183">
        <v>20</v>
      </c>
      <c r="W2" s="189">
        <v>21</v>
      </c>
      <c r="X2" s="189">
        <v>22</v>
      </c>
      <c r="Y2" s="189">
        <v>23</v>
      </c>
      <c r="Z2" s="185" t="s">
        <v>76</v>
      </c>
      <c r="AA2" s="185" t="s">
        <v>77</v>
      </c>
    </row>
    <row r="3" spans="1:29">
      <c r="A3" s="181"/>
      <c r="B3" s="182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90"/>
      <c r="X3" s="190"/>
      <c r="Y3" s="190"/>
      <c r="Z3" s="186"/>
      <c r="AA3" s="186"/>
    </row>
    <row r="4" spans="1:29">
      <c r="A4" s="187" t="s">
        <v>78</v>
      </c>
      <c r="B4" s="14">
        <v>1</v>
      </c>
      <c r="C4" s="15"/>
      <c r="D4" s="15" t="s">
        <v>79</v>
      </c>
      <c r="E4" s="15" t="s">
        <v>79</v>
      </c>
      <c r="F4" s="15" t="s">
        <v>79</v>
      </c>
      <c r="G4" s="16" t="s">
        <v>80</v>
      </c>
      <c r="H4" s="16" t="s">
        <v>80</v>
      </c>
      <c r="I4" s="16" t="s">
        <v>80</v>
      </c>
      <c r="J4" s="16" t="s">
        <v>80</v>
      </c>
      <c r="K4" s="16" t="s">
        <v>80</v>
      </c>
      <c r="L4" s="16" t="s">
        <v>80</v>
      </c>
      <c r="M4" s="16" t="s">
        <v>80</v>
      </c>
      <c r="N4" s="16" t="s">
        <v>80</v>
      </c>
      <c r="O4" s="16" t="s">
        <v>80</v>
      </c>
      <c r="P4" s="16" t="s">
        <v>80</v>
      </c>
      <c r="Q4" s="16" t="s">
        <v>80</v>
      </c>
      <c r="R4" s="16" t="s">
        <v>80</v>
      </c>
      <c r="S4" s="16" t="s">
        <v>80</v>
      </c>
      <c r="T4" s="16" t="s">
        <v>80</v>
      </c>
      <c r="U4" s="16" t="s">
        <v>143</v>
      </c>
      <c r="V4" s="16" t="s">
        <v>81</v>
      </c>
      <c r="W4" s="17"/>
      <c r="X4" s="18"/>
      <c r="Y4" s="18"/>
      <c r="Z4" s="19">
        <v>14</v>
      </c>
      <c r="AA4" s="80"/>
    </row>
    <row r="5" spans="1:29">
      <c r="A5" s="188"/>
      <c r="B5" s="20">
        <v>2</v>
      </c>
      <c r="C5" s="21" t="s">
        <v>82</v>
      </c>
      <c r="D5" s="21" t="s">
        <v>82</v>
      </c>
      <c r="E5" s="21" t="s">
        <v>82</v>
      </c>
      <c r="F5" s="16" t="s">
        <v>80</v>
      </c>
      <c r="G5" s="16" t="s">
        <v>80</v>
      </c>
      <c r="H5" s="16" t="s">
        <v>80</v>
      </c>
      <c r="I5" s="16" t="s">
        <v>80</v>
      </c>
      <c r="J5" s="16" t="s">
        <v>80</v>
      </c>
      <c r="K5" s="16" t="s">
        <v>80</v>
      </c>
      <c r="L5" s="16" t="s">
        <v>80</v>
      </c>
      <c r="M5" s="16" t="s">
        <v>80</v>
      </c>
      <c r="N5" s="16" t="s">
        <v>80</v>
      </c>
      <c r="O5" s="16" t="s">
        <v>80</v>
      </c>
      <c r="P5" s="16" t="s">
        <v>80</v>
      </c>
      <c r="Q5" s="16" t="s">
        <v>80</v>
      </c>
      <c r="R5" s="16" t="s">
        <v>80</v>
      </c>
      <c r="S5" s="16" t="s">
        <v>80</v>
      </c>
      <c r="T5" s="16" t="s">
        <v>80</v>
      </c>
      <c r="U5" s="16" t="s">
        <v>81</v>
      </c>
      <c r="V5" s="16" t="s">
        <v>81</v>
      </c>
      <c r="Z5" s="19">
        <v>18</v>
      </c>
      <c r="AA5" s="66" t="s">
        <v>83</v>
      </c>
    </row>
    <row r="6" spans="1:29">
      <c r="A6" s="188" t="s">
        <v>84</v>
      </c>
      <c r="B6" s="20">
        <v>3</v>
      </c>
      <c r="C6" s="16" t="s">
        <v>80</v>
      </c>
      <c r="D6" s="16" t="s">
        <v>80</v>
      </c>
      <c r="E6" s="16" t="s">
        <v>80</v>
      </c>
      <c r="F6" s="16" t="s">
        <v>80</v>
      </c>
      <c r="G6" s="16" t="s">
        <v>80</v>
      </c>
      <c r="H6" s="16" t="s">
        <v>80</v>
      </c>
      <c r="I6" s="16" t="s">
        <v>80</v>
      </c>
      <c r="J6" s="16" t="s">
        <v>80</v>
      </c>
      <c r="K6" s="16" t="s">
        <v>80</v>
      </c>
      <c r="L6" s="16" t="s">
        <v>80</v>
      </c>
      <c r="M6" s="16" t="s">
        <v>80</v>
      </c>
      <c r="N6" s="16" t="s">
        <v>80</v>
      </c>
      <c r="O6" s="16" t="s">
        <v>80</v>
      </c>
      <c r="P6" s="16" t="s">
        <v>80</v>
      </c>
      <c r="Q6" s="16" t="s">
        <v>145</v>
      </c>
      <c r="R6" s="16" t="s">
        <v>80</v>
      </c>
      <c r="S6" s="22" t="s">
        <v>167</v>
      </c>
      <c r="T6" s="22" t="s">
        <v>167</v>
      </c>
      <c r="U6" s="16" t="s">
        <v>81</v>
      </c>
      <c r="V6" s="16" t="s">
        <v>81</v>
      </c>
      <c r="Z6" s="19">
        <v>16</v>
      </c>
      <c r="AA6" s="66" t="s">
        <v>182</v>
      </c>
      <c r="AB6" s="55"/>
    </row>
    <row r="7" spans="1:29">
      <c r="A7" s="188"/>
      <c r="B7" s="20">
        <v>4</v>
      </c>
      <c r="C7" s="16" t="s">
        <v>80</v>
      </c>
      <c r="D7" s="16" t="s">
        <v>80</v>
      </c>
      <c r="E7" s="16" t="s">
        <v>80</v>
      </c>
      <c r="F7" s="16" t="s">
        <v>80</v>
      </c>
      <c r="G7" s="16" t="s">
        <v>80</v>
      </c>
      <c r="H7" s="16" t="s">
        <v>80</v>
      </c>
      <c r="I7" s="16" t="s">
        <v>80</v>
      </c>
      <c r="J7" s="16" t="s">
        <v>80</v>
      </c>
      <c r="K7" s="16" t="s">
        <v>80</v>
      </c>
      <c r="L7" s="16" t="s">
        <v>80</v>
      </c>
      <c r="M7" s="16" t="s">
        <v>80</v>
      </c>
      <c r="N7" s="16" t="s">
        <v>80</v>
      </c>
      <c r="O7" s="16" t="s">
        <v>80</v>
      </c>
      <c r="P7" s="16" t="s">
        <v>80</v>
      </c>
      <c r="Q7" s="16" t="s">
        <v>169</v>
      </c>
      <c r="R7" s="16" t="s">
        <v>145</v>
      </c>
      <c r="S7" s="21" t="s">
        <v>82</v>
      </c>
      <c r="T7" s="21" t="s">
        <v>82</v>
      </c>
      <c r="U7" s="21" t="s">
        <v>82</v>
      </c>
      <c r="V7" s="16" t="s">
        <v>81</v>
      </c>
      <c r="W7" s="23"/>
      <c r="X7" s="18"/>
      <c r="Z7" s="19">
        <v>16</v>
      </c>
      <c r="AA7" s="66" t="s">
        <v>181</v>
      </c>
      <c r="AB7" s="55"/>
    </row>
    <row r="8" spans="1:29" ht="15">
      <c r="A8" s="188" t="s">
        <v>86</v>
      </c>
      <c r="B8" s="20">
        <v>5</v>
      </c>
      <c r="C8" s="16" t="s">
        <v>80</v>
      </c>
      <c r="D8" s="16" t="s">
        <v>80</v>
      </c>
      <c r="E8" s="16" t="s">
        <v>80</v>
      </c>
      <c r="F8" s="16" t="s">
        <v>80</v>
      </c>
      <c r="G8" s="16" t="s">
        <v>80</v>
      </c>
      <c r="H8" s="16" t="s">
        <v>80</v>
      </c>
      <c r="I8" s="16" t="s">
        <v>80</v>
      </c>
      <c r="J8" s="16" t="s">
        <v>80</v>
      </c>
      <c r="K8" s="16" t="s">
        <v>80</v>
      </c>
      <c r="L8" s="16" t="s">
        <v>80</v>
      </c>
      <c r="M8" s="16" t="s">
        <v>80</v>
      </c>
      <c r="N8" s="16" t="s">
        <v>80</v>
      </c>
      <c r="O8" s="16" t="s">
        <v>80</v>
      </c>
      <c r="P8" s="46" t="s">
        <v>144</v>
      </c>
      <c r="Q8" s="46" t="s">
        <v>144</v>
      </c>
      <c r="R8" s="46" t="s">
        <v>144</v>
      </c>
      <c r="S8" s="46" t="s">
        <v>144</v>
      </c>
      <c r="T8" s="46" t="s">
        <v>144</v>
      </c>
      <c r="U8" s="15" t="s">
        <v>178</v>
      </c>
      <c r="V8" s="15" t="s">
        <v>81</v>
      </c>
      <c r="W8" s="17"/>
      <c r="Y8" s="18"/>
      <c r="Z8" s="19">
        <v>13</v>
      </c>
      <c r="AA8" s="65" t="s">
        <v>175</v>
      </c>
      <c r="AC8" s="55"/>
    </row>
    <row r="9" spans="1:29">
      <c r="A9" s="188"/>
      <c r="B9" s="20">
        <v>6</v>
      </c>
      <c r="C9" s="16" t="s">
        <v>80</v>
      </c>
      <c r="D9" s="16" t="s">
        <v>80</v>
      </c>
      <c r="E9" s="16" t="s">
        <v>80</v>
      </c>
      <c r="F9" s="16" t="s">
        <v>80</v>
      </c>
      <c r="G9" s="16" t="s">
        <v>80</v>
      </c>
      <c r="H9" s="16" t="s">
        <v>80</v>
      </c>
      <c r="I9" s="16" t="s">
        <v>80</v>
      </c>
      <c r="J9" s="16" t="s">
        <v>80</v>
      </c>
      <c r="K9" s="16" t="s">
        <v>80</v>
      </c>
      <c r="L9" s="16" t="s">
        <v>80</v>
      </c>
      <c r="M9" s="16" t="s">
        <v>80</v>
      </c>
      <c r="N9" s="16" t="s">
        <v>80</v>
      </c>
      <c r="O9" s="16" t="s">
        <v>80</v>
      </c>
      <c r="P9" s="16" t="s">
        <v>80</v>
      </c>
      <c r="Q9" s="16" t="s">
        <v>80</v>
      </c>
      <c r="R9" s="16" t="s">
        <v>80</v>
      </c>
      <c r="S9" s="16" t="s">
        <v>80</v>
      </c>
      <c r="T9" s="16" t="s">
        <v>80</v>
      </c>
      <c r="U9" s="16" t="s">
        <v>146</v>
      </c>
      <c r="V9" s="16" t="s">
        <v>146</v>
      </c>
      <c r="W9" s="23"/>
      <c r="Z9" s="19">
        <v>18</v>
      </c>
      <c r="AA9" s="65"/>
    </row>
    <row r="10" spans="1:29" ht="32.6">
      <c r="A10" s="188" t="s">
        <v>87</v>
      </c>
      <c r="B10" s="20">
        <v>7</v>
      </c>
      <c r="C10" s="24" t="s">
        <v>82</v>
      </c>
      <c r="D10" s="24" t="s">
        <v>82</v>
      </c>
      <c r="E10" s="24" t="s">
        <v>82</v>
      </c>
      <c r="F10" s="24" t="s">
        <v>82</v>
      </c>
      <c r="G10" s="15" t="s">
        <v>178</v>
      </c>
      <c r="H10" s="26" t="s">
        <v>82</v>
      </c>
      <c r="I10" s="26" t="s">
        <v>82</v>
      </c>
      <c r="J10" s="16" t="s">
        <v>81</v>
      </c>
      <c r="K10" s="16" t="s">
        <v>81</v>
      </c>
      <c r="L10" s="16" t="s">
        <v>80</v>
      </c>
      <c r="M10" s="16" t="s">
        <v>80</v>
      </c>
      <c r="N10" s="16" t="s">
        <v>80</v>
      </c>
      <c r="O10" s="16" t="s">
        <v>80</v>
      </c>
      <c r="P10" s="16" t="s">
        <v>80</v>
      </c>
      <c r="Q10" s="16" t="s">
        <v>80</v>
      </c>
      <c r="R10" s="16" t="s">
        <v>80</v>
      </c>
      <c r="S10" s="25" t="s">
        <v>88</v>
      </c>
      <c r="T10" s="25" t="s">
        <v>88</v>
      </c>
      <c r="U10" s="15" t="s">
        <v>79</v>
      </c>
      <c r="V10" s="16" t="s">
        <v>81</v>
      </c>
      <c r="W10" s="17"/>
      <c r="Y10" s="27"/>
      <c r="Z10" s="18">
        <v>10</v>
      </c>
      <c r="AA10" s="66" t="s">
        <v>90</v>
      </c>
      <c r="AB10" s="57"/>
    </row>
    <row r="11" spans="1:29">
      <c r="A11" s="188"/>
      <c r="B11" s="20">
        <v>8</v>
      </c>
      <c r="C11" s="15" t="s">
        <v>178</v>
      </c>
      <c r="D11" s="15" t="s">
        <v>178</v>
      </c>
      <c r="E11" s="15" t="s">
        <v>178</v>
      </c>
      <c r="F11" s="28" t="s">
        <v>91</v>
      </c>
      <c r="G11" s="28" t="s">
        <v>91</v>
      </c>
      <c r="H11" s="28" t="s">
        <v>91</v>
      </c>
      <c r="I11" s="28" t="s">
        <v>91</v>
      </c>
      <c r="J11" s="28" t="s">
        <v>91</v>
      </c>
      <c r="K11" s="28" t="s">
        <v>91</v>
      </c>
      <c r="L11" s="28" t="s">
        <v>91</v>
      </c>
      <c r="M11" s="28" t="s">
        <v>91</v>
      </c>
      <c r="N11" s="28" t="s">
        <v>91</v>
      </c>
      <c r="O11" s="28" t="s">
        <v>91</v>
      </c>
      <c r="P11" s="28" t="s">
        <v>91</v>
      </c>
      <c r="Q11" s="28" t="s">
        <v>91</v>
      </c>
      <c r="R11" s="28" t="s">
        <v>91</v>
      </c>
      <c r="S11" s="28" t="s">
        <v>91</v>
      </c>
      <c r="T11" s="28" t="s">
        <v>91</v>
      </c>
      <c r="U11" s="15" t="s">
        <v>178</v>
      </c>
      <c r="V11" s="15" t="s">
        <v>89</v>
      </c>
      <c r="W11" s="17"/>
      <c r="X11" s="17"/>
      <c r="Y11" s="17"/>
      <c r="Z11" s="18">
        <v>0</v>
      </c>
      <c r="AA11" s="65"/>
    </row>
    <row r="12" spans="1:29">
      <c r="A12" s="192" t="s">
        <v>176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29"/>
      <c r="X12" s="29"/>
      <c r="Y12" s="29"/>
      <c r="Z12" s="30">
        <f>SUM(Z4:Z11)</f>
        <v>105</v>
      </c>
      <c r="AA12" s="80"/>
    </row>
    <row r="13" spans="1:29">
      <c r="A13" s="193" t="s">
        <v>92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31"/>
      <c r="X13" s="31"/>
      <c r="Y13" s="31"/>
    </row>
    <row r="14" spans="1:29">
      <c r="A14" s="191" t="s">
        <v>140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32"/>
      <c r="X14" s="32"/>
      <c r="Y14" s="32"/>
    </row>
    <row r="15" spans="1:29">
      <c r="B15" s="21" t="s">
        <v>82</v>
      </c>
      <c r="C15" s="196" t="s">
        <v>93</v>
      </c>
      <c r="D15" s="197"/>
      <c r="E15" s="197"/>
      <c r="F15" s="197"/>
      <c r="G15" s="197"/>
      <c r="H15" s="197"/>
      <c r="I15" s="198"/>
      <c r="J15" s="198"/>
      <c r="K15" s="198"/>
      <c r="L15" s="198"/>
      <c r="M15" s="198"/>
      <c r="N15" s="198"/>
      <c r="O15" s="198"/>
      <c r="P15" s="198"/>
      <c r="Q15" s="13">
        <v>6</v>
      </c>
      <c r="R15" s="33" t="s">
        <v>94</v>
      </c>
    </row>
    <row r="16" spans="1:29">
      <c r="A16" s="199"/>
      <c r="B16" s="24" t="s">
        <v>82</v>
      </c>
      <c r="C16" s="200" t="s">
        <v>342</v>
      </c>
      <c r="D16" s="201"/>
      <c r="E16" s="201"/>
      <c r="F16" s="201"/>
      <c r="G16" s="201"/>
      <c r="H16" s="201"/>
      <c r="I16" s="198"/>
      <c r="J16" s="198"/>
      <c r="K16" s="198"/>
      <c r="L16" s="198"/>
      <c r="M16" s="198"/>
      <c r="N16" s="198"/>
      <c r="O16" s="198"/>
      <c r="P16" s="198"/>
      <c r="Q16" s="81">
        <v>4</v>
      </c>
      <c r="R16" s="33" t="s">
        <v>94</v>
      </c>
    </row>
    <row r="17" spans="1:18">
      <c r="A17" s="199"/>
      <c r="B17" s="26" t="s">
        <v>82</v>
      </c>
      <c r="C17" s="200" t="s">
        <v>356</v>
      </c>
      <c r="D17" s="197"/>
      <c r="E17" s="197"/>
      <c r="F17" s="197"/>
      <c r="G17" s="197"/>
      <c r="H17" s="197"/>
      <c r="I17" s="198"/>
      <c r="J17" s="198"/>
      <c r="K17" s="198"/>
      <c r="L17" s="198"/>
      <c r="M17" s="198"/>
      <c r="N17" s="198"/>
      <c r="O17" s="198"/>
      <c r="P17" s="198"/>
      <c r="Q17" s="13">
        <v>2</v>
      </c>
      <c r="R17" s="33" t="s">
        <v>94</v>
      </c>
    </row>
    <row r="18" spans="1:18" ht="15">
      <c r="B18" s="46" t="s">
        <v>144</v>
      </c>
      <c r="C18" s="194" t="s">
        <v>180</v>
      </c>
      <c r="D18" s="195"/>
      <c r="E18" s="195"/>
      <c r="F18" s="195"/>
      <c r="G18" s="195"/>
      <c r="H18" s="195"/>
      <c r="Q18" s="81">
        <v>5</v>
      </c>
      <c r="R18" s="33" t="s">
        <v>94</v>
      </c>
    </row>
    <row r="19" spans="1:18">
      <c r="B19" s="25" t="s">
        <v>88</v>
      </c>
      <c r="C19" s="194" t="s">
        <v>179</v>
      </c>
      <c r="D19" s="195"/>
      <c r="E19" s="195"/>
      <c r="F19" s="195"/>
      <c r="G19" s="195"/>
      <c r="H19" s="195"/>
      <c r="Q19" s="81">
        <v>1</v>
      </c>
      <c r="R19" s="33" t="s">
        <v>94</v>
      </c>
    </row>
    <row r="20" spans="1:18">
      <c r="B20" s="22" t="s">
        <v>85</v>
      </c>
      <c r="C20" s="196" t="s">
        <v>168</v>
      </c>
      <c r="D20" s="197"/>
      <c r="E20" s="197"/>
      <c r="F20" s="197"/>
      <c r="G20" s="197"/>
      <c r="H20" s="197"/>
      <c r="I20" s="198"/>
      <c r="J20" s="198"/>
      <c r="K20" s="198"/>
      <c r="L20" s="198"/>
      <c r="M20" s="198"/>
      <c r="N20" s="198"/>
      <c r="O20" s="198"/>
      <c r="P20" s="198"/>
      <c r="Q20" s="13">
        <v>2</v>
      </c>
      <c r="R20" s="33" t="s">
        <v>94</v>
      </c>
    </row>
    <row r="21" spans="1:18">
      <c r="B21" s="28" t="s">
        <v>91</v>
      </c>
      <c r="C21" s="194" t="s">
        <v>95</v>
      </c>
      <c r="D21" s="195"/>
      <c r="E21" s="195"/>
      <c r="F21" s="195"/>
      <c r="G21" s="195"/>
      <c r="H21" s="195"/>
      <c r="Q21" s="13">
        <v>15</v>
      </c>
      <c r="R21" s="33" t="s">
        <v>94</v>
      </c>
    </row>
    <row r="22" spans="1:18" ht="15">
      <c r="P22" s="33"/>
      <c r="Q22" s="34">
        <f>SUM(Q15:Q21)</f>
        <v>35</v>
      </c>
      <c r="R22" s="33" t="s">
        <v>94</v>
      </c>
    </row>
    <row r="23" spans="1:18" ht="15">
      <c r="B23" s="90" t="s">
        <v>321</v>
      </c>
      <c r="P23" s="33"/>
      <c r="Q23" s="34"/>
      <c r="R23" s="33"/>
    </row>
    <row r="24" spans="1:18">
      <c r="C24" s="240" t="s">
        <v>378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</row>
  </sheetData>
  <mergeCells count="43">
    <mergeCell ref="C24:M24"/>
    <mergeCell ref="C21:H21"/>
    <mergeCell ref="C15:P15"/>
    <mergeCell ref="A16:A17"/>
    <mergeCell ref="C16:P16"/>
    <mergeCell ref="C17:P17"/>
    <mergeCell ref="C18:H18"/>
    <mergeCell ref="C19:H19"/>
    <mergeCell ref="C20:P20"/>
    <mergeCell ref="A14:V14"/>
    <mergeCell ref="U2:U3"/>
    <mergeCell ref="A12:V12"/>
    <mergeCell ref="A13:V13"/>
    <mergeCell ref="A6:A7"/>
    <mergeCell ref="A8:A9"/>
    <mergeCell ref="A10:A11"/>
    <mergeCell ref="N2:N3"/>
    <mergeCell ref="O2:O3"/>
    <mergeCell ref="AA2:AA3"/>
    <mergeCell ref="A4:A5"/>
    <mergeCell ref="Q2:Q3"/>
    <mergeCell ref="R2:R3"/>
    <mergeCell ref="S2:S3"/>
    <mergeCell ref="T2:T3"/>
    <mergeCell ref="Z2:Z3"/>
    <mergeCell ref="K2:K3"/>
    <mergeCell ref="L2:L3"/>
    <mergeCell ref="W2:W3"/>
    <mergeCell ref="Y2:Y3"/>
    <mergeCell ref="V2:V3"/>
    <mergeCell ref="G2:G3"/>
    <mergeCell ref="H2:H3"/>
    <mergeCell ref="I2:I3"/>
    <mergeCell ref="X2:X3"/>
    <mergeCell ref="A1:V1"/>
    <mergeCell ref="A2:B3"/>
    <mergeCell ref="C2:C3"/>
    <mergeCell ref="D2:D3"/>
    <mergeCell ref="E2:E3"/>
    <mergeCell ref="F2:F3"/>
    <mergeCell ref="P2:P3"/>
    <mergeCell ref="J2:J3"/>
    <mergeCell ref="M2:M3"/>
  </mergeCells>
  <phoneticPr fontId="3" type="noConversion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J17" sqref="J17"/>
    </sheetView>
  </sheetViews>
  <sheetFormatPr defaultRowHeight="14.15"/>
  <cols>
    <col min="7" max="7" width="9.4609375" customWidth="1"/>
    <col min="8" max="9" width="9.765625" bestFit="1" customWidth="1"/>
  </cols>
  <sheetData>
    <row r="2" spans="2:10" ht="18.899999999999999" thickBot="1">
      <c r="B2" s="202" t="s">
        <v>166</v>
      </c>
      <c r="C2" s="202"/>
      <c r="D2" s="202"/>
      <c r="E2" s="202"/>
      <c r="F2" s="202"/>
      <c r="G2" s="202"/>
      <c r="H2" s="202"/>
      <c r="I2" s="202"/>
    </row>
    <row r="3" spans="2:10" ht="23.6" thickBot="1">
      <c r="B3" s="203" t="s">
        <v>147</v>
      </c>
      <c r="C3" s="204"/>
      <c r="D3" s="2" t="s">
        <v>0</v>
      </c>
      <c r="E3" s="203" t="s">
        <v>1</v>
      </c>
      <c r="F3" s="204"/>
      <c r="G3" s="2" t="s">
        <v>58</v>
      </c>
      <c r="H3" s="2" t="s">
        <v>59</v>
      </c>
      <c r="I3" s="2" t="s">
        <v>148</v>
      </c>
    </row>
    <row r="4" spans="2:10" ht="14.6" thickBot="1">
      <c r="B4" s="208" t="s">
        <v>60</v>
      </c>
      <c r="C4" s="209"/>
      <c r="D4" s="205" t="s">
        <v>149</v>
      </c>
      <c r="E4" s="203" t="s">
        <v>61</v>
      </c>
      <c r="F4" s="204"/>
      <c r="G4" s="7">
        <f>'表五课程设置与进程-1'!H21</f>
        <v>40</v>
      </c>
      <c r="H4" s="7">
        <f>'表五课程设置与进程-1'!I21</f>
        <v>722</v>
      </c>
      <c r="I4" s="219">
        <f>(G4+G5)/$E$16</f>
        <v>0.26740947075208915</v>
      </c>
    </row>
    <row r="5" spans="2:10" ht="14.6" thickBot="1">
      <c r="B5" s="210"/>
      <c r="C5" s="211"/>
      <c r="D5" s="206"/>
      <c r="E5" s="203" t="s">
        <v>62</v>
      </c>
      <c r="F5" s="204"/>
      <c r="G5" s="7">
        <f>'表五课程设置与进程-1'!H26</f>
        <v>8</v>
      </c>
      <c r="H5" s="7">
        <f>'表五课程设置与进程-1'!I26</f>
        <v>144</v>
      </c>
      <c r="I5" s="220"/>
    </row>
    <row r="6" spans="2:10" ht="14.6" thickBot="1">
      <c r="B6" s="210"/>
      <c r="C6" s="211"/>
      <c r="D6" s="205" t="s">
        <v>150</v>
      </c>
      <c r="E6" s="203" t="s">
        <v>61</v>
      </c>
      <c r="F6" s="204"/>
      <c r="G6" s="7">
        <f>'表五课程设置与进程-2'!H21</f>
        <v>41.5</v>
      </c>
      <c r="H6" s="7">
        <f>'表五课程设置与进程-2'!I21</f>
        <v>754</v>
      </c>
      <c r="I6" s="219">
        <f>(G6+G7)/$E$16</f>
        <v>0.23119777158774374</v>
      </c>
    </row>
    <row r="7" spans="2:10" ht="14.6" thickBot="1">
      <c r="B7" s="210"/>
      <c r="C7" s="211"/>
      <c r="D7" s="206"/>
      <c r="E7" s="203" t="s">
        <v>62</v>
      </c>
      <c r="F7" s="204"/>
      <c r="G7" s="7">
        <f>0</f>
        <v>0</v>
      </c>
      <c r="H7" s="7">
        <f>0</f>
        <v>0</v>
      </c>
      <c r="I7" s="220"/>
    </row>
    <row r="8" spans="2:10" ht="14.6" thickBot="1">
      <c r="B8" s="210"/>
      <c r="C8" s="211"/>
      <c r="D8" s="205" t="s">
        <v>151</v>
      </c>
      <c r="E8" s="203" t="s">
        <v>61</v>
      </c>
      <c r="F8" s="204"/>
      <c r="G8" s="7">
        <f>'表五课程设置与进程-2'!H32</f>
        <v>35.5</v>
      </c>
      <c r="H8" s="7">
        <f>'表五课程设置与进程-2'!I32</f>
        <v>640</v>
      </c>
      <c r="I8" s="219">
        <f>(G8+G9)/$E$16</f>
        <v>0.25626740947075211</v>
      </c>
    </row>
    <row r="9" spans="2:10" ht="14.6" thickBot="1">
      <c r="B9" s="210"/>
      <c r="C9" s="211"/>
      <c r="D9" s="206"/>
      <c r="E9" s="203" t="s">
        <v>62</v>
      </c>
      <c r="F9" s="204"/>
      <c r="G9" s="7">
        <f>'表五课程设置与进程-2'!H38+'表五 课程设置与进程-3'!H24</f>
        <v>10.5</v>
      </c>
      <c r="H9" s="7">
        <f>'表五课程设置与进程-2'!I38+'表五 课程设置与进程-3'!I24</f>
        <v>188</v>
      </c>
      <c r="I9" s="220"/>
    </row>
    <row r="10" spans="2:10" ht="14.6" thickBot="1">
      <c r="B10" s="210"/>
      <c r="C10" s="211"/>
      <c r="D10" s="205" t="s">
        <v>152</v>
      </c>
      <c r="E10" s="203" t="s">
        <v>61</v>
      </c>
      <c r="F10" s="204"/>
      <c r="G10" s="7">
        <f>'表五 课程设置与进程-3'!H31</f>
        <v>8</v>
      </c>
      <c r="H10" s="7">
        <f>'表五 课程设置与进程-3'!I31</f>
        <v>144</v>
      </c>
      <c r="I10" s="219">
        <f>(G10+G11)/$E$16</f>
        <v>5.5710306406685235E-2</v>
      </c>
    </row>
    <row r="11" spans="2:10" ht="14.6" thickBot="1">
      <c r="B11" s="210"/>
      <c r="C11" s="211"/>
      <c r="D11" s="206"/>
      <c r="E11" s="203" t="s">
        <v>62</v>
      </c>
      <c r="F11" s="204"/>
      <c r="G11" s="7">
        <f>'表五 课程设置与进程-3'!H33</f>
        <v>2</v>
      </c>
      <c r="H11" s="7">
        <f>'表五 课程设置与进程-3'!I33</f>
        <v>36</v>
      </c>
      <c r="I11" s="206"/>
    </row>
    <row r="12" spans="2:10" ht="14.6" thickBot="1">
      <c r="B12" s="212"/>
      <c r="C12" s="213"/>
      <c r="D12" s="203" t="s">
        <v>153</v>
      </c>
      <c r="E12" s="207"/>
      <c r="F12" s="204"/>
      <c r="G12" s="7">
        <f>SUM(G4:G11)</f>
        <v>145.5</v>
      </c>
      <c r="H12" s="7">
        <f>SUM(H4:H11)</f>
        <v>2628</v>
      </c>
      <c r="I12" s="50">
        <f>SUM(I4:I11)</f>
        <v>0.81058495821727028</v>
      </c>
    </row>
    <row r="13" spans="2:10" ht="14.6" thickBot="1">
      <c r="B13" s="203" t="s">
        <v>63</v>
      </c>
      <c r="C13" s="207"/>
      <c r="D13" s="207"/>
      <c r="E13" s="207"/>
      <c r="F13" s="204"/>
      <c r="G13" s="7">
        <v>34</v>
      </c>
      <c r="H13" s="7">
        <v>1020</v>
      </c>
      <c r="I13" s="50">
        <f>G13/$E$16</f>
        <v>0.1894150417827298</v>
      </c>
    </row>
    <row r="14" spans="2:10" ht="19.5" customHeight="1" thickBot="1">
      <c r="B14" s="205" t="s">
        <v>154</v>
      </c>
      <c r="C14" s="208" t="s">
        <v>8</v>
      </c>
      <c r="D14" s="209"/>
      <c r="E14" s="205" t="s">
        <v>155</v>
      </c>
      <c r="F14" s="215" t="s">
        <v>156</v>
      </c>
      <c r="G14" s="215" t="s">
        <v>157</v>
      </c>
      <c r="H14" s="49" t="s">
        <v>157</v>
      </c>
      <c r="I14" s="217" t="s">
        <v>159</v>
      </c>
      <c r="J14" s="2" t="s">
        <v>160</v>
      </c>
    </row>
    <row r="15" spans="2:10" ht="14.6" thickBot="1">
      <c r="B15" s="214"/>
      <c r="C15" s="212"/>
      <c r="D15" s="213"/>
      <c r="E15" s="206"/>
      <c r="F15" s="216"/>
      <c r="G15" s="216"/>
      <c r="H15" s="7" t="s">
        <v>158</v>
      </c>
      <c r="I15" s="218"/>
      <c r="J15" s="7">
        <f>'表五 课程设置与进程-3'!K35</f>
        <v>568</v>
      </c>
    </row>
    <row r="16" spans="2:10" ht="14.6" thickBot="1">
      <c r="B16" s="206"/>
      <c r="C16" s="203">
        <f>H12+H13</f>
        <v>3648</v>
      </c>
      <c r="D16" s="204"/>
      <c r="E16" s="1">
        <f>G12+G13</f>
        <v>179.5</v>
      </c>
      <c r="F16" s="1">
        <f>G4+G6+G8+G10</f>
        <v>125</v>
      </c>
      <c r="G16" s="7">
        <f>G5+G7+G9+G11</f>
        <v>20.5</v>
      </c>
      <c r="H16" s="50">
        <f>G16/E16</f>
        <v>0.11420612813370473</v>
      </c>
      <c r="I16" s="50">
        <f>(H13+J15)/C16</f>
        <v>0.43530701754385964</v>
      </c>
    </row>
  </sheetData>
  <mergeCells count="29">
    <mergeCell ref="D4:D5"/>
    <mergeCell ref="E9:F9"/>
    <mergeCell ref="I4:I5"/>
    <mergeCell ref="E7:F7"/>
    <mergeCell ref="I10:I11"/>
    <mergeCell ref="E4:F4"/>
    <mergeCell ref="D8:D9"/>
    <mergeCell ref="E8:F8"/>
    <mergeCell ref="E3:F3"/>
    <mergeCell ref="I14:I15"/>
    <mergeCell ref="I6:I7"/>
    <mergeCell ref="I8:I9"/>
    <mergeCell ref="E6:F6"/>
    <mergeCell ref="B2:I2"/>
    <mergeCell ref="C16:D16"/>
    <mergeCell ref="D10:D11"/>
    <mergeCell ref="E10:F10"/>
    <mergeCell ref="E11:F11"/>
    <mergeCell ref="D12:F12"/>
    <mergeCell ref="B13:F13"/>
    <mergeCell ref="B4:C12"/>
    <mergeCell ref="D6:D7"/>
    <mergeCell ref="E5:F5"/>
    <mergeCell ref="B14:B16"/>
    <mergeCell ref="C14:D15"/>
    <mergeCell ref="E14:E15"/>
    <mergeCell ref="F14:F15"/>
    <mergeCell ref="G14:G15"/>
    <mergeCell ref="B3:C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>
      <selection activeCell="D14" sqref="D14"/>
    </sheetView>
  </sheetViews>
  <sheetFormatPr defaultRowHeight="14.15"/>
  <cols>
    <col min="2" max="2" width="10.84375" customWidth="1"/>
  </cols>
  <sheetData>
    <row r="2" spans="2:14" ht="18.899999999999999" thickBot="1">
      <c r="B2" s="202" t="s">
        <v>165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2:14" ht="14.6" thickBot="1">
      <c r="B3" s="205" t="s">
        <v>0</v>
      </c>
      <c r="C3" s="205" t="s">
        <v>1</v>
      </c>
      <c r="D3" s="45" t="s">
        <v>161</v>
      </c>
      <c r="E3" s="203" t="s">
        <v>162</v>
      </c>
      <c r="F3" s="207"/>
      <c r="G3" s="207"/>
      <c r="H3" s="207"/>
      <c r="I3" s="207"/>
      <c r="J3" s="207"/>
      <c r="K3" s="207"/>
      <c r="L3" s="204"/>
      <c r="M3" s="205" t="s">
        <v>31</v>
      </c>
    </row>
    <row r="4" spans="2:14" ht="14.6" thickBot="1">
      <c r="B4" s="206"/>
      <c r="C4" s="206"/>
      <c r="D4" s="1" t="s">
        <v>58</v>
      </c>
      <c r="E4" s="1" t="s">
        <v>32</v>
      </c>
      <c r="F4" s="1" t="s">
        <v>33</v>
      </c>
      <c r="G4" s="1" t="s">
        <v>34</v>
      </c>
      <c r="H4" s="1" t="s">
        <v>35</v>
      </c>
      <c r="I4" s="1" t="s">
        <v>36</v>
      </c>
      <c r="J4" s="1" t="s">
        <v>37</v>
      </c>
      <c r="K4" s="1" t="s">
        <v>38</v>
      </c>
      <c r="L4" s="1" t="s">
        <v>39</v>
      </c>
      <c r="M4" s="206"/>
    </row>
    <row r="5" spans="2:14" ht="14.6" thickBot="1">
      <c r="B5" s="205" t="s">
        <v>149</v>
      </c>
      <c r="C5" s="1" t="s">
        <v>16</v>
      </c>
      <c r="D5" s="1">
        <f>SUM(E5:L5)</f>
        <v>40</v>
      </c>
      <c r="E5" s="1">
        <f>'表五课程设置与进程-1'!H5+'表五课程设置与进程-1'!H11+'表五课程设置与进程-1'!H14+'表五课程设置与进程-1'!H18+'表五课程设置与进程-1'!H20</f>
        <v>13</v>
      </c>
      <c r="F5" s="1">
        <f>'表五课程设置与进程-1'!H9+'表五课程设置与进程-1'!H12+'表五课程设置与进程-1'!H15</f>
        <v>8</v>
      </c>
      <c r="G5" s="1">
        <f>'表五课程设置与进程-1'!H8+'表五课程设置与进程-1'!H13+'表五课程设置与进程-1'!H16+'表五课程设置与进程-1'!H19</f>
        <v>10</v>
      </c>
      <c r="H5" s="1">
        <f>'表五课程设置与进程-1'!H6+'表五课程设置与进程-1'!H17</f>
        <v>4.5</v>
      </c>
      <c r="I5" s="1">
        <f>'表五课程设置与进程-1'!H7</f>
        <v>2.5</v>
      </c>
      <c r="J5" s="1">
        <v>0</v>
      </c>
      <c r="K5" s="1">
        <f>'表五课程设置与进程-1'!H10</f>
        <v>2</v>
      </c>
      <c r="L5" s="1">
        <v>0</v>
      </c>
      <c r="M5" s="205">
        <f>D5+D6</f>
        <v>48</v>
      </c>
    </row>
    <row r="6" spans="2:14" ht="14.6" thickBot="1">
      <c r="B6" s="206"/>
      <c r="C6" s="1" t="s">
        <v>23</v>
      </c>
      <c r="D6" s="1">
        <f>SUM(E6:L6)</f>
        <v>8</v>
      </c>
      <c r="E6" s="1">
        <v>0</v>
      </c>
      <c r="F6" s="91">
        <f>'表五课程设置与进程-1'!M26</f>
        <v>2</v>
      </c>
      <c r="G6" s="91">
        <f>'表五课程设置与进程-1'!N26</f>
        <v>2</v>
      </c>
      <c r="H6" s="91">
        <f>'表五课程设置与进程-1'!O26</f>
        <v>2</v>
      </c>
      <c r="I6" s="91">
        <f>'表五课程设置与进程-1'!P26</f>
        <v>2</v>
      </c>
      <c r="J6" s="1">
        <v>0</v>
      </c>
      <c r="K6" s="1">
        <v>0</v>
      </c>
      <c r="L6" s="1">
        <v>0</v>
      </c>
      <c r="M6" s="206"/>
    </row>
    <row r="7" spans="2:14" ht="14.6" thickBot="1">
      <c r="B7" s="205" t="s">
        <v>150</v>
      </c>
      <c r="C7" s="1" t="s">
        <v>16</v>
      </c>
      <c r="D7" s="1">
        <f>SUM(E7:L7)</f>
        <v>41.5</v>
      </c>
      <c r="E7" s="1">
        <f>'表五课程设置与进程-2'!H5+'表五课程设置与进程-2'!H9+'表五课程设置与进程-2'!H18</f>
        <v>8</v>
      </c>
      <c r="F7" s="1">
        <f>'表五课程设置与进程-2'!H6+'表五课程设置与进程-2'!H7+'表五课程设置与进程-2'!H11+'表五课程设置与进程-2'!H20</f>
        <v>10.5</v>
      </c>
      <c r="G7" s="48">
        <f>'表五课程设置与进程-2'!H8+'表五课程设置与进程-2'!H10+'表五课程设置与进程-2'!H14+'表五课程设置与进程-2'!H19</f>
        <v>8.5</v>
      </c>
      <c r="H7" s="48">
        <f>'表五课程设置与进程-2'!H13+'表五课程设置与进程-2'!H15</f>
        <v>6</v>
      </c>
      <c r="I7" s="1">
        <f>'表五课程设置与进程-2'!H16+'表五课程设置与进程-2'!H17</f>
        <v>5.5</v>
      </c>
      <c r="J7" s="48">
        <f>'表五课程设置与进程-2'!H12</f>
        <v>3</v>
      </c>
      <c r="K7" s="1">
        <v>0</v>
      </c>
      <c r="L7" s="1">
        <v>0</v>
      </c>
      <c r="M7" s="205">
        <f>D7+D8</f>
        <v>41.5</v>
      </c>
    </row>
    <row r="8" spans="2:14" ht="14.6" thickBot="1">
      <c r="B8" s="206"/>
      <c r="C8" s="1" t="s">
        <v>23</v>
      </c>
      <c r="D8" s="1">
        <f t="shared" ref="D8:D12" si="0">SUM(E8:L8)</f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206"/>
    </row>
    <row r="9" spans="2:14" ht="14.6" thickBot="1">
      <c r="B9" s="205" t="s">
        <v>151</v>
      </c>
      <c r="C9" s="1" t="s">
        <v>16</v>
      </c>
      <c r="D9" s="1">
        <f t="shared" si="0"/>
        <v>35.5</v>
      </c>
      <c r="E9" s="1">
        <v>0</v>
      </c>
      <c r="F9" s="1">
        <v>0</v>
      </c>
      <c r="G9" s="1">
        <v>0</v>
      </c>
      <c r="H9" s="1">
        <f>'表五课程设置与进程-2'!H22+'表五课程设置与进程-2'!H24+'表五课程设置与进程-2'!H26</f>
        <v>12</v>
      </c>
      <c r="I9" s="48">
        <f>'表五课程设置与进程-2'!H25+'表五课程设置与进程-2'!H29</f>
        <v>5</v>
      </c>
      <c r="J9" s="48">
        <f>'表五课程设置与进程-2'!H23+'表五课程设置与进程-2'!H27+'表五课程设置与进程-2'!H28+'表五课程设置与进程-2'!H30+'表五课程设置与进程-2'!H31</f>
        <v>18.5</v>
      </c>
      <c r="K9" s="1">
        <v>0</v>
      </c>
      <c r="L9" s="1">
        <v>0</v>
      </c>
      <c r="M9" s="205">
        <f>D9+D10</f>
        <v>46</v>
      </c>
    </row>
    <row r="10" spans="2:14" ht="14.6" thickBot="1">
      <c r="B10" s="206"/>
      <c r="C10" s="1" t="s">
        <v>23</v>
      </c>
      <c r="D10" s="1">
        <f t="shared" si="0"/>
        <v>10.5</v>
      </c>
      <c r="E10" s="1">
        <v>0</v>
      </c>
      <c r="F10" s="1">
        <v>0</v>
      </c>
      <c r="G10" s="48">
        <f>'表五 课程设置与进程-3'!H17</f>
        <v>1.5</v>
      </c>
      <c r="H10" s="48">
        <v>0</v>
      </c>
      <c r="I10" s="48">
        <f>'表五课程设置与进程-2'!H33+'表五课程设置与进程-2'!H34</f>
        <v>3</v>
      </c>
      <c r="J10" s="48">
        <f>'表五课程设置与进程-2'!H35+'表五课程设置与进程-2'!H36</f>
        <v>3</v>
      </c>
      <c r="K10" s="1">
        <f>'表五 课程设置与进程-3'!H21+'表五 课程设置与进程-3'!H23</f>
        <v>3</v>
      </c>
      <c r="L10" s="1">
        <v>0</v>
      </c>
      <c r="M10" s="206"/>
    </row>
    <row r="11" spans="2:14" ht="14.6" thickBot="1">
      <c r="B11" s="205" t="s">
        <v>152</v>
      </c>
      <c r="C11" s="1" t="s">
        <v>16</v>
      </c>
      <c r="D11" s="1">
        <f t="shared" si="0"/>
        <v>8</v>
      </c>
      <c r="E11" s="1">
        <v>0</v>
      </c>
      <c r="F11" s="1">
        <f>'表五 课程设置与进程-3'!H28</f>
        <v>2</v>
      </c>
      <c r="G11" s="1">
        <v>0</v>
      </c>
      <c r="H11" s="1">
        <v>0</v>
      </c>
      <c r="I11" s="1">
        <f>'表五 课程设置与进程-3'!H26</f>
        <v>1</v>
      </c>
      <c r="J11" s="1">
        <f>'表五 课程设置与进程-3'!H30</f>
        <v>2</v>
      </c>
      <c r="K11" s="1">
        <f>'表五 课程设置与进程-3'!H27+'表五 课程设置与进程-3'!H29</f>
        <v>3</v>
      </c>
      <c r="L11" s="1">
        <v>0</v>
      </c>
      <c r="M11" s="205">
        <f>D11+D12</f>
        <v>10</v>
      </c>
    </row>
    <row r="12" spans="2:14" ht="14.6" thickBot="1">
      <c r="B12" s="206"/>
      <c r="C12" s="1" t="s">
        <v>23</v>
      </c>
      <c r="D12" s="1">
        <f t="shared" si="0"/>
        <v>2</v>
      </c>
      <c r="E12" s="1">
        <v>0</v>
      </c>
      <c r="F12" s="1">
        <v>0</v>
      </c>
      <c r="G12" s="48">
        <v>2</v>
      </c>
      <c r="H12" s="48">
        <v>0</v>
      </c>
      <c r="I12" s="1">
        <v>0</v>
      </c>
      <c r="J12" s="1">
        <v>0</v>
      </c>
      <c r="K12" s="1">
        <v>0</v>
      </c>
      <c r="L12" s="1">
        <v>0</v>
      </c>
      <c r="M12" s="206"/>
    </row>
    <row r="13" spans="2:14" ht="14.6" thickBot="1">
      <c r="B13" s="3" t="s">
        <v>163</v>
      </c>
      <c r="C13" s="1" t="s">
        <v>16</v>
      </c>
      <c r="D13" s="1">
        <f>SUM(E13:L13)</f>
        <v>34</v>
      </c>
      <c r="E13" s="1">
        <v>2</v>
      </c>
      <c r="F13" s="1">
        <v>3</v>
      </c>
      <c r="G13" s="1">
        <v>2</v>
      </c>
      <c r="H13" s="1">
        <v>3</v>
      </c>
      <c r="I13" s="1">
        <v>5</v>
      </c>
      <c r="J13" s="1">
        <v>0</v>
      </c>
      <c r="K13" s="1">
        <v>4</v>
      </c>
      <c r="L13" s="1">
        <v>15</v>
      </c>
      <c r="M13" s="38">
        <f>D13</f>
        <v>34</v>
      </c>
      <c r="N13" s="54"/>
    </row>
    <row r="14" spans="2:14" ht="14.6" thickBot="1">
      <c r="B14" s="203" t="s">
        <v>164</v>
      </c>
      <c r="C14" s="204"/>
      <c r="D14" s="1">
        <f>SUM(D5:D13)</f>
        <v>179.5</v>
      </c>
      <c r="E14" s="1">
        <f t="shared" ref="E14:L14" si="1">SUM(E5:E13)</f>
        <v>23</v>
      </c>
      <c r="F14" s="1">
        <f t="shared" si="1"/>
        <v>25.5</v>
      </c>
      <c r="G14" s="1">
        <f t="shared" si="1"/>
        <v>26</v>
      </c>
      <c r="H14" s="1">
        <f>SUM(H5:H13)</f>
        <v>27.5</v>
      </c>
      <c r="I14" s="1">
        <f t="shared" si="1"/>
        <v>24</v>
      </c>
      <c r="J14" s="1">
        <f t="shared" si="1"/>
        <v>26.5</v>
      </c>
      <c r="K14" s="1">
        <f t="shared" si="1"/>
        <v>12</v>
      </c>
      <c r="L14" s="1">
        <f t="shared" si="1"/>
        <v>15</v>
      </c>
      <c r="M14" s="1">
        <f>SUM(M5:M13)</f>
        <v>179.5</v>
      </c>
    </row>
    <row r="15" spans="2:14" ht="14.6" thickBot="1">
      <c r="M15" s="1">
        <f>SUM(E14:L14)</f>
        <v>179.5</v>
      </c>
    </row>
  </sheetData>
  <mergeCells count="14">
    <mergeCell ref="B14:C14"/>
    <mergeCell ref="B2:M2"/>
    <mergeCell ref="B7:B8"/>
    <mergeCell ref="M7:M8"/>
    <mergeCell ref="B9:B10"/>
    <mergeCell ref="M9:M10"/>
    <mergeCell ref="B11:B12"/>
    <mergeCell ref="M11:M12"/>
    <mergeCell ref="B3:B4"/>
    <mergeCell ref="C3:C4"/>
    <mergeCell ref="E3:L3"/>
    <mergeCell ref="M3:M4"/>
    <mergeCell ref="B5:B6"/>
    <mergeCell ref="M5:M6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W24" sqref="W24"/>
    </sheetView>
  </sheetViews>
  <sheetFormatPr defaultRowHeight="14.15"/>
  <cols>
    <col min="1" max="1" width="3.61328125" customWidth="1"/>
    <col min="2" max="2" width="4.23046875" customWidth="1"/>
    <col min="3" max="3" width="4.61328125" customWidth="1"/>
    <col min="4" max="4" width="8.84375" customWidth="1"/>
    <col min="5" max="5" width="28.3828125" customWidth="1"/>
    <col min="6" max="6" width="8.3828125" customWidth="1"/>
    <col min="7" max="7" width="4.61328125" style="74" customWidth="1"/>
    <col min="8" max="8" width="3" customWidth="1"/>
    <col min="9" max="9" width="3.765625" customWidth="1"/>
    <col min="10" max="10" width="3" customWidth="1"/>
    <col min="11" max="11" width="3.61328125" style="74" customWidth="1"/>
    <col min="12" max="15" width="3" customWidth="1"/>
    <col min="16" max="16" width="4.4609375" customWidth="1"/>
    <col min="17" max="17" width="3.4609375" bestFit="1" customWidth="1"/>
  </cols>
  <sheetData>
    <row r="1" spans="1:18" ht="18.75" customHeight="1">
      <c r="A1" s="4" t="s">
        <v>73</v>
      </c>
    </row>
    <row r="2" spans="1:18" ht="20.25" customHeight="1">
      <c r="A2" s="222" t="s">
        <v>142</v>
      </c>
      <c r="B2" s="222" t="s">
        <v>1</v>
      </c>
      <c r="C2" s="222" t="s">
        <v>2</v>
      </c>
      <c r="D2" s="223" t="s">
        <v>3</v>
      </c>
      <c r="E2" s="223" t="s">
        <v>4</v>
      </c>
      <c r="F2" s="222" t="s">
        <v>6</v>
      </c>
      <c r="G2" s="228" t="s">
        <v>7</v>
      </c>
      <c r="H2" s="223" t="s">
        <v>64</v>
      </c>
      <c r="I2" s="223"/>
      <c r="J2" s="223"/>
      <c r="K2" s="223"/>
      <c r="L2" s="223"/>
      <c r="M2" s="223"/>
      <c r="N2" s="223"/>
      <c r="O2" s="223"/>
      <c r="P2" s="223" t="s">
        <v>170</v>
      </c>
    </row>
    <row r="3" spans="1:18" ht="20.25" customHeight="1">
      <c r="A3" s="222"/>
      <c r="B3" s="222"/>
      <c r="C3" s="222"/>
      <c r="D3" s="223"/>
      <c r="E3" s="223"/>
      <c r="F3" s="222"/>
      <c r="G3" s="228"/>
      <c r="H3" s="223" t="s">
        <v>65</v>
      </c>
      <c r="I3" s="223"/>
      <c r="J3" s="223" t="s">
        <v>66</v>
      </c>
      <c r="K3" s="223"/>
      <c r="L3" s="223" t="s">
        <v>67</v>
      </c>
      <c r="M3" s="223"/>
      <c r="N3" s="223" t="s">
        <v>68</v>
      </c>
      <c r="O3" s="223"/>
      <c r="P3" s="223"/>
    </row>
    <row r="4" spans="1:18" ht="20.25" customHeight="1">
      <c r="A4" s="222"/>
      <c r="B4" s="222"/>
      <c r="C4" s="222"/>
      <c r="D4" s="223"/>
      <c r="E4" s="223"/>
      <c r="F4" s="222"/>
      <c r="G4" s="228"/>
      <c r="H4" s="60" t="s">
        <v>32</v>
      </c>
      <c r="I4" s="60" t="s">
        <v>33</v>
      </c>
      <c r="J4" s="60" t="s">
        <v>34</v>
      </c>
      <c r="K4" s="75" t="s">
        <v>35</v>
      </c>
      <c r="L4" s="60" t="s">
        <v>36</v>
      </c>
      <c r="M4" s="60" t="s">
        <v>37</v>
      </c>
      <c r="N4" s="60" t="s">
        <v>38</v>
      </c>
      <c r="O4" s="60" t="s">
        <v>39</v>
      </c>
      <c r="P4" s="223"/>
    </row>
    <row r="5" spans="1:18">
      <c r="A5" s="222" t="s">
        <v>69</v>
      </c>
      <c r="B5" s="222" t="s">
        <v>16</v>
      </c>
      <c r="C5" s="61"/>
      <c r="D5" s="62" t="s">
        <v>136</v>
      </c>
      <c r="E5" s="63" t="s">
        <v>133</v>
      </c>
      <c r="F5" s="60" t="s">
        <v>17</v>
      </c>
      <c r="G5" s="75">
        <v>0</v>
      </c>
      <c r="H5" s="60">
        <v>1</v>
      </c>
      <c r="I5" s="60"/>
      <c r="J5" s="60"/>
      <c r="K5" s="75"/>
      <c r="L5" s="60"/>
      <c r="M5" s="60"/>
      <c r="N5" s="60"/>
      <c r="O5" s="60"/>
      <c r="P5" s="60"/>
      <c r="Q5">
        <f>SUM(H5:P5)</f>
        <v>1</v>
      </c>
    </row>
    <row r="6" spans="1:18">
      <c r="A6" s="222"/>
      <c r="B6" s="222"/>
      <c r="C6" s="140"/>
      <c r="D6" s="62"/>
      <c r="E6" s="144" t="s">
        <v>375</v>
      </c>
      <c r="F6" s="139" t="s">
        <v>17</v>
      </c>
      <c r="G6" s="75">
        <v>2</v>
      </c>
      <c r="H6" s="139"/>
      <c r="I6" s="139"/>
      <c r="J6" s="139"/>
      <c r="K6" s="75"/>
      <c r="L6" s="139"/>
      <c r="M6" s="139"/>
      <c r="N6" s="139"/>
      <c r="O6" s="139"/>
      <c r="P6" s="139"/>
    </row>
    <row r="7" spans="1:18">
      <c r="A7" s="222"/>
      <c r="B7" s="222"/>
      <c r="C7" s="140"/>
      <c r="D7" s="62"/>
      <c r="E7" s="144" t="s">
        <v>377</v>
      </c>
      <c r="F7" s="139" t="s">
        <v>17</v>
      </c>
      <c r="G7" s="75">
        <v>0</v>
      </c>
      <c r="H7" s="139"/>
      <c r="I7" s="139"/>
      <c r="J7" s="139"/>
      <c r="K7" s="75"/>
      <c r="L7" s="139"/>
      <c r="M7" s="139"/>
      <c r="N7" s="139"/>
      <c r="O7" s="139"/>
      <c r="P7" s="139"/>
    </row>
    <row r="8" spans="1:18">
      <c r="A8" s="222"/>
      <c r="B8" s="222"/>
      <c r="C8" s="61"/>
      <c r="D8" s="62" t="s">
        <v>137</v>
      </c>
      <c r="E8" s="63" t="s">
        <v>70</v>
      </c>
      <c r="F8" s="60" t="s">
        <v>17</v>
      </c>
      <c r="G8" s="75">
        <v>2</v>
      </c>
      <c r="H8" s="60">
        <v>2</v>
      </c>
      <c r="I8" s="60"/>
      <c r="J8" s="60"/>
      <c r="K8" s="75"/>
      <c r="L8" s="60"/>
      <c r="M8" s="60"/>
      <c r="N8" s="60"/>
      <c r="O8" s="60"/>
      <c r="P8" s="60"/>
      <c r="Q8">
        <f t="shared" ref="Q8:Q22" si="0">SUM(H8:P8)</f>
        <v>2</v>
      </c>
    </row>
    <row r="9" spans="1:18">
      <c r="A9" s="222"/>
      <c r="B9" s="222"/>
      <c r="C9" s="61"/>
      <c r="D9" s="62">
        <v>110040599</v>
      </c>
      <c r="E9" s="63" t="s">
        <v>134</v>
      </c>
      <c r="F9" s="60" t="s">
        <v>17</v>
      </c>
      <c r="G9" s="75">
        <v>2</v>
      </c>
      <c r="H9" s="60"/>
      <c r="I9" s="60"/>
      <c r="J9" s="60">
        <v>2</v>
      </c>
      <c r="K9" s="75"/>
      <c r="L9" s="60"/>
      <c r="M9" s="60"/>
      <c r="N9" s="60"/>
      <c r="O9" s="60"/>
      <c r="P9" s="60"/>
      <c r="Q9">
        <f t="shared" si="0"/>
        <v>2</v>
      </c>
    </row>
    <row r="10" spans="1:18">
      <c r="A10" s="222"/>
      <c r="B10" s="222"/>
      <c r="C10" s="61"/>
      <c r="D10" s="141" t="s">
        <v>370</v>
      </c>
      <c r="E10" s="21" t="s">
        <v>183</v>
      </c>
      <c r="F10" s="60" t="s">
        <v>171</v>
      </c>
      <c r="G10" s="75">
        <v>2.5</v>
      </c>
      <c r="H10" s="60"/>
      <c r="I10" s="231">
        <v>3</v>
      </c>
      <c r="J10" s="60"/>
      <c r="K10" s="75"/>
      <c r="L10" s="60"/>
      <c r="M10" s="60"/>
      <c r="N10" s="60"/>
      <c r="O10" s="60"/>
      <c r="P10" s="60"/>
      <c r="Q10">
        <f t="shared" si="0"/>
        <v>3</v>
      </c>
      <c r="R10" s="229" t="s">
        <v>174</v>
      </c>
    </row>
    <row r="11" spans="1:18" ht="24.9">
      <c r="A11" s="222"/>
      <c r="B11" s="222"/>
      <c r="C11" s="61"/>
      <c r="D11" s="142" t="s">
        <v>301</v>
      </c>
      <c r="E11" s="35" t="s">
        <v>184</v>
      </c>
      <c r="F11" s="60" t="s">
        <v>17</v>
      </c>
      <c r="G11" s="75">
        <v>0.5</v>
      </c>
      <c r="H11" s="60"/>
      <c r="I11" s="232"/>
      <c r="J11" s="60"/>
      <c r="K11" s="75"/>
      <c r="L11" s="60"/>
      <c r="M11" s="60"/>
      <c r="N11" s="60"/>
      <c r="O11" s="60"/>
      <c r="P11" s="60"/>
      <c r="Q11">
        <f t="shared" si="0"/>
        <v>0</v>
      </c>
      <c r="R11" s="230"/>
    </row>
    <row r="12" spans="1:18">
      <c r="A12" s="222"/>
      <c r="B12" s="222"/>
      <c r="C12" s="61"/>
      <c r="D12" s="85" t="s">
        <v>302</v>
      </c>
      <c r="E12" s="21" t="s">
        <v>185</v>
      </c>
      <c r="F12" s="60" t="s">
        <v>17</v>
      </c>
      <c r="G12" s="75">
        <v>1</v>
      </c>
      <c r="H12" s="60"/>
      <c r="I12" s="60"/>
      <c r="J12" s="60"/>
      <c r="K12" s="226">
        <v>3</v>
      </c>
      <c r="L12" s="60"/>
      <c r="M12" s="60"/>
      <c r="N12" s="60"/>
      <c r="O12" s="60"/>
      <c r="P12" s="60"/>
      <c r="Q12">
        <f t="shared" si="0"/>
        <v>3</v>
      </c>
    </row>
    <row r="13" spans="1:18">
      <c r="A13" s="222"/>
      <c r="B13" s="222"/>
      <c r="C13" s="61"/>
      <c r="D13" s="85" t="s">
        <v>303</v>
      </c>
      <c r="E13" s="21" t="s">
        <v>172</v>
      </c>
      <c r="F13" s="60" t="s">
        <v>17</v>
      </c>
      <c r="G13" s="75">
        <v>1</v>
      </c>
      <c r="H13" s="60"/>
      <c r="I13" s="60"/>
      <c r="J13" s="60"/>
      <c r="K13" s="227"/>
      <c r="L13" s="60"/>
      <c r="M13" s="60"/>
      <c r="N13" s="60"/>
      <c r="O13" s="60"/>
      <c r="P13" s="60"/>
      <c r="Q13">
        <f t="shared" si="0"/>
        <v>0</v>
      </c>
    </row>
    <row r="14" spans="1:18">
      <c r="A14" s="222"/>
      <c r="B14" s="222"/>
      <c r="C14" s="61"/>
      <c r="D14" s="85" t="s">
        <v>304</v>
      </c>
      <c r="E14" s="21" t="s">
        <v>186</v>
      </c>
      <c r="F14" s="60" t="s">
        <v>17</v>
      </c>
      <c r="G14" s="75">
        <v>1</v>
      </c>
      <c r="H14" s="60"/>
      <c r="I14" s="60"/>
      <c r="J14" s="60"/>
      <c r="K14" s="227"/>
      <c r="L14" s="60"/>
      <c r="M14" s="60"/>
      <c r="N14" s="60"/>
      <c r="O14" s="60"/>
      <c r="P14" s="60"/>
      <c r="Q14">
        <f t="shared" si="0"/>
        <v>0</v>
      </c>
    </row>
    <row r="15" spans="1:18">
      <c r="A15" s="222"/>
      <c r="B15" s="222"/>
      <c r="C15" s="61"/>
      <c r="D15" s="85" t="s">
        <v>305</v>
      </c>
      <c r="E15" s="52" t="s">
        <v>187</v>
      </c>
      <c r="F15" s="60" t="s">
        <v>17</v>
      </c>
      <c r="G15" s="75">
        <v>5</v>
      </c>
      <c r="H15" s="60"/>
      <c r="I15" s="60"/>
      <c r="J15" s="60"/>
      <c r="K15" s="75"/>
      <c r="L15" s="75">
        <v>5</v>
      </c>
      <c r="M15" s="60"/>
      <c r="N15" s="60"/>
      <c r="O15" s="60"/>
      <c r="P15" s="60"/>
      <c r="Q15">
        <f t="shared" si="0"/>
        <v>5</v>
      </c>
      <c r="R15" s="51"/>
    </row>
    <row r="16" spans="1:18" ht="24.9">
      <c r="A16" s="222"/>
      <c r="B16" s="222"/>
      <c r="C16" s="61"/>
      <c r="D16" s="85" t="s">
        <v>306</v>
      </c>
      <c r="E16" s="143" t="s">
        <v>371</v>
      </c>
      <c r="F16" s="60" t="s">
        <v>17</v>
      </c>
      <c r="G16" s="75">
        <v>1</v>
      </c>
      <c r="H16" s="60"/>
      <c r="I16" s="60"/>
      <c r="J16" s="60"/>
      <c r="K16" s="75"/>
      <c r="L16" s="60"/>
      <c r="M16" s="60"/>
      <c r="N16" s="60">
        <v>1</v>
      </c>
      <c r="O16" s="60"/>
      <c r="P16" s="60"/>
      <c r="Q16">
        <f t="shared" si="0"/>
        <v>1</v>
      </c>
    </row>
    <row r="17" spans="1:18" ht="24.9">
      <c r="A17" s="222"/>
      <c r="B17" s="222"/>
      <c r="C17" s="61"/>
      <c r="D17" s="85" t="s">
        <v>307</v>
      </c>
      <c r="E17" s="143" t="s">
        <v>372</v>
      </c>
      <c r="F17" s="60" t="s">
        <v>17</v>
      </c>
      <c r="G17" s="75">
        <v>1</v>
      </c>
      <c r="H17" s="60"/>
      <c r="I17" s="60"/>
      <c r="J17" s="60"/>
      <c r="K17" s="75"/>
      <c r="L17" s="60"/>
      <c r="M17" s="60"/>
      <c r="N17" s="60">
        <v>1</v>
      </c>
      <c r="O17" s="60"/>
      <c r="P17" s="60"/>
      <c r="Q17">
        <f t="shared" si="0"/>
        <v>1</v>
      </c>
    </row>
    <row r="18" spans="1:18">
      <c r="A18" s="222"/>
      <c r="B18" s="222"/>
      <c r="C18" s="132"/>
      <c r="D18" s="134" t="s">
        <v>341</v>
      </c>
      <c r="E18" s="133" t="s">
        <v>373</v>
      </c>
      <c r="F18" s="131" t="s">
        <v>17</v>
      </c>
      <c r="G18" s="75">
        <v>1</v>
      </c>
      <c r="H18" s="131"/>
      <c r="I18" s="131"/>
      <c r="J18" s="131"/>
      <c r="K18" s="75"/>
      <c r="L18" s="131"/>
      <c r="M18" s="131"/>
      <c r="N18" s="131">
        <v>1</v>
      </c>
      <c r="O18" s="131"/>
      <c r="P18" s="131"/>
      <c r="Q18">
        <v>1</v>
      </c>
    </row>
    <row r="19" spans="1:18">
      <c r="A19" s="222"/>
      <c r="B19" s="222"/>
      <c r="C19" s="132"/>
      <c r="D19" s="134" t="s">
        <v>343</v>
      </c>
      <c r="E19" s="133" t="s">
        <v>374</v>
      </c>
      <c r="F19" s="131" t="s">
        <v>17</v>
      </c>
      <c r="G19" s="75">
        <v>1</v>
      </c>
      <c r="H19" s="131"/>
      <c r="I19" s="131"/>
      <c r="J19" s="131"/>
      <c r="K19" s="75"/>
      <c r="L19" s="131"/>
      <c r="M19" s="131"/>
      <c r="N19" s="131">
        <v>1</v>
      </c>
      <c r="O19" s="131"/>
      <c r="P19" s="131"/>
      <c r="Q19">
        <v>1</v>
      </c>
    </row>
    <row r="20" spans="1:18">
      <c r="A20" s="222"/>
      <c r="B20" s="222"/>
      <c r="C20" s="61"/>
      <c r="D20" s="62" t="s">
        <v>138</v>
      </c>
      <c r="E20" s="63" t="s">
        <v>135</v>
      </c>
      <c r="F20" s="60" t="s">
        <v>17</v>
      </c>
      <c r="G20" s="76">
        <v>0</v>
      </c>
      <c r="H20" s="60"/>
      <c r="I20" s="60"/>
      <c r="J20" s="60"/>
      <c r="K20" s="76"/>
      <c r="L20" s="64"/>
      <c r="M20" s="60"/>
      <c r="N20" s="60">
        <v>1</v>
      </c>
      <c r="O20" s="60"/>
      <c r="P20" s="60"/>
      <c r="Q20">
        <f t="shared" si="0"/>
        <v>1</v>
      </c>
    </row>
    <row r="21" spans="1:18">
      <c r="A21" s="222"/>
      <c r="B21" s="222"/>
      <c r="C21" s="61"/>
      <c r="D21" s="62" t="s">
        <v>139</v>
      </c>
      <c r="E21" s="63" t="s">
        <v>71</v>
      </c>
      <c r="F21" s="60" t="s">
        <v>17</v>
      </c>
      <c r="G21" s="76">
        <v>7</v>
      </c>
      <c r="H21" s="60"/>
      <c r="I21" s="60"/>
      <c r="J21" s="60"/>
      <c r="K21" s="76"/>
      <c r="L21" s="64"/>
      <c r="M21" s="60"/>
      <c r="N21" s="60"/>
      <c r="O21" s="60">
        <v>7</v>
      </c>
      <c r="P21" s="60"/>
      <c r="Q21">
        <f t="shared" si="0"/>
        <v>7</v>
      </c>
    </row>
    <row r="22" spans="1:18">
      <c r="A22" s="222"/>
      <c r="B22" s="222"/>
      <c r="C22" s="61"/>
      <c r="D22" s="62" t="s">
        <v>139</v>
      </c>
      <c r="E22" s="63" t="s">
        <v>72</v>
      </c>
      <c r="F22" s="60" t="s">
        <v>17</v>
      </c>
      <c r="G22" s="76">
        <v>8</v>
      </c>
      <c r="H22" s="60"/>
      <c r="I22" s="60"/>
      <c r="J22" s="60"/>
      <c r="K22" s="76"/>
      <c r="L22" s="64"/>
      <c r="M22" s="60"/>
      <c r="N22" s="60"/>
      <c r="O22" s="60">
        <v>8</v>
      </c>
      <c r="P22" s="60"/>
      <c r="Q22">
        <f t="shared" si="0"/>
        <v>8</v>
      </c>
    </row>
    <row r="23" spans="1:18">
      <c r="A23" s="222"/>
      <c r="B23" s="223" t="s">
        <v>31</v>
      </c>
      <c r="C23" s="223"/>
      <c r="D23" s="223"/>
      <c r="E23" s="223"/>
      <c r="F23" s="60"/>
      <c r="G23" s="75">
        <f>SUM(G5:G22)-G6</f>
        <v>34</v>
      </c>
      <c r="H23" s="60">
        <f t="shared" ref="H23:O23" si="1">SUM(H5:H22)</f>
        <v>3</v>
      </c>
      <c r="I23" s="60">
        <f t="shared" si="1"/>
        <v>3</v>
      </c>
      <c r="J23" s="60">
        <f t="shared" si="1"/>
        <v>2</v>
      </c>
      <c r="K23" s="75">
        <v>3</v>
      </c>
      <c r="L23" s="60">
        <v>5</v>
      </c>
      <c r="M23" s="60">
        <f t="shared" si="1"/>
        <v>0</v>
      </c>
      <c r="N23" s="60">
        <f t="shared" si="1"/>
        <v>5</v>
      </c>
      <c r="O23" s="60">
        <f t="shared" si="1"/>
        <v>15</v>
      </c>
      <c r="P23" s="60"/>
      <c r="Q23">
        <f>SUM(Q5:Q22)</f>
        <v>36</v>
      </c>
      <c r="R23" t="s">
        <v>108</v>
      </c>
    </row>
    <row r="24" spans="1:18">
      <c r="I24" s="59"/>
      <c r="K24" s="77"/>
      <c r="L24" s="53"/>
    </row>
    <row r="25" spans="1:18" ht="44.6" customHeight="1">
      <c r="A25" s="224" t="s">
        <v>376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</row>
    <row r="26" spans="1:18" ht="15.7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8">
      <c r="A27" t="s">
        <v>74</v>
      </c>
    </row>
  </sheetData>
  <mergeCells count="20">
    <mergeCell ref="R10:R11"/>
    <mergeCell ref="I10:I11"/>
    <mergeCell ref="L3:M3"/>
    <mergeCell ref="N3:O3"/>
    <mergeCell ref="P2:P4"/>
    <mergeCell ref="H3:I3"/>
    <mergeCell ref="J3:K3"/>
    <mergeCell ref="H2:O2"/>
    <mergeCell ref="A2:A4"/>
    <mergeCell ref="B2:B4"/>
    <mergeCell ref="C2:C4"/>
    <mergeCell ref="D2:D4"/>
    <mergeCell ref="A25:P25"/>
    <mergeCell ref="A5:A23"/>
    <mergeCell ref="B5:B22"/>
    <mergeCell ref="B23:E23"/>
    <mergeCell ref="K12:K14"/>
    <mergeCell ref="F2:F4"/>
    <mergeCell ref="E2:E4"/>
    <mergeCell ref="G2:G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:E9"/>
    </sheetView>
  </sheetViews>
  <sheetFormatPr defaultColWidth="9" defaultRowHeight="14.15"/>
  <cols>
    <col min="1" max="1" width="25.4609375" style="13" customWidth="1"/>
    <col min="2" max="2" width="25.15234375" style="13" customWidth="1"/>
    <col min="3" max="3" width="8.61328125" style="13" customWidth="1"/>
    <col min="4" max="4" width="11.61328125" style="13" bestFit="1" customWidth="1"/>
    <col min="5" max="5" width="14.61328125" style="13" customWidth="1"/>
    <col min="6" max="16384" width="9" style="13"/>
  </cols>
  <sheetData>
    <row r="1" spans="1:5" s="40" customFormat="1" ht="18.45">
      <c r="A1" s="39" t="s">
        <v>123</v>
      </c>
    </row>
    <row r="2" spans="1:5" s="41" customFormat="1" ht="15">
      <c r="A2" s="233" t="s">
        <v>109</v>
      </c>
      <c r="B2" s="234" t="s">
        <v>110</v>
      </c>
      <c r="C2" s="234"/>
      <c r="D2" s="234"/>
      <c r="E2" s="234"/>
    </row>
    <row r="3" spans="1:5" s="41" customFormat="1" ht="15">
      <c r="A3" s="233"/>
      <c r="B3" s="115" t="s">
        <v>111</v>
      </c>
      <c r="C3" s="115" t="s">
        <v>112</v>
      </c>
      <c r="D3" s="115" t="s">
        <v>113</v>
      </c>
      <c r="E3" s="115" t="s">
        <v>114</v>
      </c>
    </row>
    <row r="4" spans="1:5" s="41" customFormat="1" ht="15">
      <c r="A4" s="116" t="s">
        <v>115</v>
      </c>
      <c r="B4" s="116" t="s">
        <v>96</v>
      </c>
      <c r="C4" s="117" t="s">
        <v>116</v>
      </c>
      <c r="D4" s="235" t="s">
        <v>336</v>
      </c>
      <c r="E4" s="117" t="s">
        <v>117</v>
      </c>
    </row>
    <row r="5" spans="1:5" s="42" customFormat="1" ht="14.25" customHeight="1">
      <c r="A5" s="116" t="s">
        <v>118</v>
      </c>
      <c r="B5" s="116" t="s">
        <v>100</v>
      </c>
      <c r="C5" s="117" t="s">
        <v>116</v>
      </c>
      <c r="D5" s="236"/>
      <c r="E5" s="117" t="s">
        <v>117</v>
      </c>
    </row>
    <row r="6" spans="1:5" s="42" customFormat="1" ht="15">
      <c r="A6" s="118" t="s">
        <v>119</v>
      </c>
      <c r="B6" s="119" t="s">
        <v>98</v>
      </c>
      <c r="C6" s="117" t="s">
        <v>116</v>
      </c>
      <c r="D6" s="236"/>
      <c r="E6" s="117" t="s">
        <v>117</v>
      </c>
    </row>
    <row r="7" spans="1:5" s="42" customFormat="1" ht="15">
      <c r="A7" s="118" t="s">
        <v>191</v>
      </c>
      <c r="B7" s="118" t="s">
        <v>99</v>
      </c>
      <c r="C7" s="117" t="s">
        <v>116</v>
      </c>
      <c r="D7" s="236"/>
      <c r="E7" s="117" t="s">
        <v>117</v>
      </c>
    </row>
    <row r="8" spans="1:5" s="42" customFormat="1" ht="28.3">
      <c r="A8" s="116" t="s">
        <v>120</v>
      </c>
      <c r="B8" s="120" t="s">
        <v>97</v>
      </c>
      <c r="C8" s="117" t="s">
        <v>116</v>
      </c>
      <c r="D8" s="237"/>
      <c r="E8" s="117" t="s">
        <v>117</v>
      </c>
    </row>
    <row r="9" spans="1:5" s="42" customFormat="1" ht="15">
      <c r="A9" s="121" t="s">
        <v>121</v>
      </c>
      <c r="B9" s="121" t="s">
        <v>121</v>
      </c>
      <c r="C9" s="117" t="s">
        <v>122</v>
      </c>
      <c r="D9" s="122" t="s">
        <v>188</v>
      </c>
      <c r="E9" s="117" t="s">
        <v>17</v>
      </c>
    </row>
    <row r="10" spans="1:5" s="41" customFormat="1" ht="15">
      <c r="A10" s="123"/>
      <c r="B10" s="123"/>
      <c r="C10" s="124"/>
      <c r="D10" s="125"/>
      <c r="E10" s="124"/>
    </row>
    <row r="11" spans="1:5" s="41" customFormat="1" ht="15"/>
    <row r="12" spans="1:5" s="41" customFormat="1" ht="15"/>
    <row r="13" spans="1:5" s="41" customFormat="1" ht="15"/>
    <row r="14" spans="1:5" s="41" customFormat="1" ht="15"/>
    <row r="15" spans="1:5" s="41" customFormat="1" ht="15"/>
    <row r="16" spans="1:5" s="41" customFormat="1" ht="15"/>
    <row r="17" s="41" customFormat="1" ht="15"/>
  </sheetData>
  <mergeCells count="3">
    <mergeCell ref="A2:A3"/>
    <mergeCell ref="B2:E2"/>
    <mergeCell ref="D4:D8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4" sqref="B4"/>
    </sheetView>
  </sheetViews>
  <sheetFormatPr defaultColWidth="9" defaultRowHeight="14.15"/>
  <cols>
    <col min="1" max="1" width="19" style="13" customWidth="1"/>
    <col min="2" max="2" width="26.765625" style="13" customWidth="1"/>
    <col min="3" max="3" width="9.4609375" style="13" bestFit="1" customWidth="1"/>
    <col min="4" max="4" width="10.15234375" style="13" customWidth="1"/>
    <col min="5" max="5" width="15.4609375" style="13" customWidth="1"/>
    <col min="6" max="16384" width="9" style="13"/>
  </cols>
  <sheetData>
    <row r="1" spans="1:5" s="40" customFormat="1" ht="18.45">
      <c r="A1" s="39" t="s">
        <v>132</v>
      </c>
    </row>
    <row r="2" spans="1:5" s="41" customFormat="1" ht="15">
      <c r="A2" s="238" t="s">
        <v>124</v>
      </c>
      <c r="B2" s="239" t="s">
        <v>125</v>
      </c>
      <c r="C2" s="239"/>
      <c r="D2" s="239"/>
      <c r="E2" s="239"/>
    </row>
    <row r="3" spans="1:5" s="41" customFormat="1" ht="15">
      <c r="A3" s="238"/>
      <c r="B3" s="70" t="s">
        <v>111</v>
      </c>
      <c r="C3" s="70" t="s">
        <v>112</v>
      </c>
      <c r="D3" s="71" t="s">
        <v>190</v>
      </c>
      <c r="E3" s="71" t="s">
        <v>114</v>
      </c>
    </row>
    <row r="4" spans="1:5" s="42" customFormat="1" ht="15">
      <c r="A4" s="72" t="s">
        <v>175</v>
      </c>
      <c r="B4" s="135" t="s">
        <v>379</v>
      </c>
      <c r="C4" s="68" t="s">
        <v>116</v>
      </c>
      <c r="D4" s="136" t="s">
        <v>348</v>
      </c>
      <c r="E4" s="68" t="s">
        <v>117</v>
      </c>
    </row>
    <row r="5" spans="1:5" s="42" customFormat="1" ht="15">
      <c r="A5" s="73" t="s">
        <v>126</v>
      </c>
      <c r="B5" s="135" t="s">
        <v>346</v>
      </c>
      <c r="C5" s="68" t="s">
        <v>116</v>
      </c>
      <c r="D5" s="136" t="s">
        <v>347</v>
      </c>
      <c r="E5" s="68" t="s">
        <v>117</v>
      </c>
    </row>
    <row r="6" spans="1:5" s="42" customFormat="1" ht="15">
      <c r="A6" s="135" t="s">
        <v>350</v>
      </c>
      <c r="B6" s="135" t="s">
        <v>351</v>
      </c>
      <c r="C6" s="68" t="s">
        <v>116</v>
      </c>
      <c r="D6" s="136" t="s">
        <v>352</v>
      </c>
      <c r="E6" s="68" t="s">
        <v>117</v>
      </c>
    </row>
    <row r="7" spans="1:5" s="42" customFormat="1" ht="28.3">
      <c r="A7" s="73" t="s">
        <v>127</v>
      </c>
      <c r="B7" s="135" t="s">
        <v>354</v>
      </c>
      <c r="C7" s="68" t="s">
        <v>116</v>
      </c>
      <c r="D7" s="68">
        <v>44</v>
      </c>
      <c r="E7" s="68" t="s">
        <v>117</v>
      </c>
    </row>
    <row r="8" spans="1:5" s="42" customFormat="1" ht="28.3">
      <c r="A8" s="73" t="s">
        <v>128</v>
      </c>
      <c r="B8" s="135" t="s">
        <v>349</v>
      </c>
      <c r="C8" s="68" t="s">
        <v>116</v>
      </c>
      <c r="D8" s="68">
        <v>30</v>
      </c>
      <c r="E8" s="68" t="s">
        <v>117</v>
      </c>
    </row>
    <row r="9" spans="1:5" s="42" customFormat="1" ht="28.3">
      <c r="A9" s="73" t="s">
        <v>129</v>
      </c>
      <c r="B9" s="135" t="s">
        <v>353</v>
      </c>
      <c r="C9" s="68" t="s">
        <v>116</v>
      </c>
      <c r="D9" s="68">
        <v>28</v>
      </c>
      <c r="E9" s="68" t="s">
        <v>117</v>
      </c>
    </row>
    <row r="10" spans="1:5" s="42" customFormat="1" ht="28.3">
      <c r="A10" s="69" t="s">
        <v>130</v>
      </c>
      <c r="B10" s="69" t="s">
        <v>102</v>
      </c>
      <c r="C10" s="68" t="s">
        <v>116</v>
      </c>
      <c r="D10" s="68" t="s">
        <v>101</v>
      </c>
      <c r="E10" s="68" t="s">
        <v>117</v>
      </c>
    </row>
    <row r="11" spans="1:5" s="42" customFormat="1" ht="28.3">
      <c r="A11" s="69" t="s">
        <v>131</v>
      </c>
      <c r="B11" s="69" t="s">
        <v>103</v>
      </c>
      <c r="C11" s="68" t="s">
        <v>116</v>
      </c>
      <c r="D11" s="68" t="s">
        <v>101</v>
      </c>
      <c r="E11" s="68" t="s">
        <v>117</v>
      </c>
    </row>
  </sheetData>
  <mergeCells count="2">
    <mergeCell ref="A2:A3"/>
    <mergeCell ref="B2:E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表五课程设置与进程-1</vt:lpstr>
      <vt:lpstr>表五课程设置与进程-2</vt:lpstr>
      <vt:lpstr>表五 课程设置与进程-3</vt:lpstr>
      <vt:lpstr>教学进程</vt:lpstr>
      <vt:lpstr>表一学时比例</vt:lpstr>
      <vt:lpstr>表二学期学分</vt:lpstr>
      <vt:lpstr>表六集中实践</vt:lpstr>
      <vt:lpstr>表三专业基本技能</vt:lpstr>
      <vt:lpstr>表四专业核心能力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zhujianfang</dc:creator>
  <cp:lastModifiedBy>个人用户</cp:lastModifiedBy>
  <cp:lastPrinted>2016-06-20T07:45:32Z</cp:lastPrinted>
  <dcterms:created xsi:type="dcterms:W3CDTF">2015-05-15T07:40:26Z</dcterms:created>
  <dcterms:modified xsi:type="dcterms:W3CDTF">2019-11-05T04:04:58Z</dcterms:modified>
</cp:coreProperties>
</file>